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055" windowWidth="15240" windowHeight="8505"/>
  </bookViews>
  <sheets>
    <sheet name="tableau vitesse d'entraînement" sheetId="3" r:id="rId1"/>
  </sheets>
  <definedNames>
    <definedName name="_xlnm.Print_Titles" localSheetId="0">'tableau vitesse d''entraînement'!$1:$3</definedName>
  </definedNames>
  <calcPr calcId="125725" fullCalcOnLoad="1"/>
</workbook>
</file>

<file path=xl/calcChain.xml><?xml version="1.0" encoding="utf-8"?>
<calcChain xmlns="http://schemas.openxmlformats.org/spreadsheetml/2006/main">
  <c r="B4" i="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</calcChain>
</file>

<file path=xl/sharedStrings.xml><?xml version="1.0" encoding="utf-8"?>
<sst xmlns="http://schemas.openxmlformats.org/spreadsheetml/2006/main" count="32" uniqueCount="32">
  <si>
    <t>400mà95%</t>
  </si>
  <si>
    <t>400mà98%</t>
  </si>
  <si>
    <t>30/30
à100%</t>
  </si>
  <si>
    <t>30/30
à105%</t>
  </si>
  <si>
    <t>100m
à100%</t>
  </si>
  <si>
    <t>100m
à105%</t>
  </si>
  <si>
    <t>200m
à100%</t>
  </si>
  <si>
    <t>200m
à105%</t>
  </si>
  <si>
    <t>300m
à100%</t>
  </si>
  <si>
    <t>500m
à95%</t>
  </si>
  <si>
    <t>600m
à92%</t>
  </si>
  <si>
    <t>600m
à95%</t>
  </si>
  <si>
    <t>800m
à92%</t>
  </si>
  <si>
    <t>1000m
à88%</t>
  </si>
  <si>
    <t>1000m
90%</t>
  </si>
  <si>
    <t>2000m
à78%</t>
  </si>
  <si>
    <t>2000m
à80%</t>
  </si>
  <si>
    <t>2000m
à85%</t>
  </si>
  <si>
    <t>3000m
à75%</t>
  </si>
  <si>
    <t>3000m
à80%</t>
  </si>
  <si>
    <t>3000m
à85%</t>
  </si>
  <si>
    <t>5000m
à75%</t>
  </si>
  <si>
    <t>5000m
à80%</t>
  </si>
  <si>
    <t>VMA COURTE</t>
  </si>
  <si>
    <t>VMA LONGUE</t>
  </si>
  <si>
    <t>VITESSE SPECIFIQUE</t>
  </si>
  <si>
    <t xml:space="preserve">VITESSE D'ENTRAÎNEMENTS </t>
  </si>
  <si>
    <t>800m
à88%</t>
  </si>
  <si>
    <t>VMA
km/h</t>
  </si>
  <si>
    <t>1000 à 80%</t>
  </si>
  <si>
    <t>1000 à 85%</t>
  </si>
  <si>
    <t>400mà90%</t>
  </si>
</sst>
</file>

<file path=xl/styles.xml><?xml version="1.0" encoding="utf-8"?>
<styleSheet xmlns="http://schemas.openxmlformats.org/spreadsheetml/2006/main">
  <numFmts count="2">
    <numFmt numFmtId="173" formatCode="0.0"/>
    <numFmt numFmtId="178" formatCode="##,#00\m"/>
  </numFmts>
  <fonts count="4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173" fontId="1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45" fontId="2" fillId="0" borderId="2" xfId="0" applyNumberFormat="1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45" fontId="2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5" fontId="1" fillId="0" borderId="2" xfId="0" applyNumberFormat="1" applyFont="1" applyFill="1" applyBorder="1" applyAlignment="1">
      <alignment horizontal="center" vertical="center"/>
    </xf>
    <xf numFmtId="17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75"/>
  <sheetViews>
    <sheetView tabSelected="1" zoomScaleNormal="100" zoomScaleSheetLayoutView="10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O12" sqref="O12"/>
    </sheetView>
  </sheetViews>
  <sheetFormatPr baseColWidth="10" defaultColWidth="7" defaultRowHeight="12"/>
  <cols>
    <col min="1" max="1" width="5" style="1" bestFit="1" customWidth="1"/>
    <col min="2" max="8" width="6.28515625" style="1" bestFit="1" customWidth="1"/>
    <col min="9" max="16" width="5.5703125" style="1" bestFit="1" customWidth="1"/>
    <col min="17" max="18" width="6" style="1" customWidth="1"/>
    <col min="19" max="28" width="6.5703125" style="1" bestFit="1" customWidth="1"/>
    <col min="29" max="16384" width="7" style="1"/>
  </cols>
  <sheetData>
    <row r="1" spans="1:28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27.75" customHeight="1">
      <c r="A2" s="21" t="s">
        <v>23</v>
      </c>
      <c r="B2" s="21"/>
      <c r="C2" s="21"/>
      <c r="D2" s="21"/>
      <c r="E2" s="21"/>
      <c r="F2" s="21"/>
      <c r="G2" s="21"/>
      <c r="H2" s="22"/>
      <c r="I2" s="23" t="s">
        <v>24</v>
      </c>
      <c r="J2" s="24"/>
      <c r="K2" s="24"/>
      <c r="L2" s="24"/>
      <c r="M2" s="24"/>
      <c r="N2" s="25"/>
      <c r="O2" s="2"/>
      <c r="P2" s="17" t="s">
        <v>25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s="5" customFormat="1" ht="33" customHeight="1">
      <c r="A3" s="3" t="s">
        <v>28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31</v>
      </c>
      <c r="J3" s="3" t="s">
        <v>0</v>
      </c>
      <c r="K3" s="3" t="s">
        <v>1</v>
      </c>
      <c r="L3" s="3" t="s">
        <v>9</v>
      </c>
      <c r="M3" s="3" t="s">
        <v>10</v>
      </c>
      <c r="N3" s="3" t="s">
        <v>11</v>
      </c>
      <c r="O3" s="4" t="s">
        <v>27</v>
      </c>
      <c r="P3" s="4" t="s">
        <v>12</v>
      </c>
      <c r="Q3" s="4" t="s">
        <v>29</v>
      </c>
      <c r="R3" s="4" t="s">
        <v>30</v>
      </c>
      <c r="S3" s="4" t="s">
        <v>13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4" t="s">
        <v>19</v>
      </c>
      <c r="Z3" s="4" t="s">
        <v>20</v>
      </c>
      <c r="AA3" s="4" t="s">
        <v>21</v>
      </c>
      <c r="AB3" s="4" t="s">
        <v>22</v>
      </c>
    </row>
    <row r="4" spans="1:28">
      <c r="A4" s="6">
        <v>10</v>
      </c>
      <c r="B4" s="7">
        <f>A4/3.6*30</f>
        <v>83.333333333333329</v>
      </c>
      <c r="C4" s="7">
        <f>A4/3.6*30*1.05</f>
        <v>87.5</v>
      </c>
      <c r="D4" s="8">
        <f>100*3.6/A4/24/60/60</f>
        <v>4.1666666666666669E-4</v>
      </c>
      <c r="E4" s="8">
        <f>100*3.6/A4/24/60/60/1.05</f>
        <v>3.9682539682539683E-4</v>
      </c>
      <c r="F4" s="8">
        <f>200*3.6/A4/24/60/60</f>
        <v>8.3333333333333339E-4</v>
      </c>
      <c r="G4" s="8">
        <f>200*3.6/A4/24/60/60/1.05</f>
        <v>7.9365079365079365E-4</v>
      </c>
      <c r="H4" s="8">
        <f>300*3.6/$A4/24/60/60</f>
        <v>1.25E-3</v>
      </c>
      <c r="I4" s="8">
        <f>400*3.6/$A4/24/60/60/0.9</f>
        <v>1.8518518518518519E-3</v>
      </c>
      <c r="J4" s="8">
        <f>400*3.6/$A4/24/60/60/0.95</f>
        <v>1.754385964912281E-3</v>
      </c>
      <c r="K4" s="8">
        <f>400*3.6/$A4/24/60/60/0.98</f>
        <v>1.7006802721088437E-3</v>
      </c>
      <c r="L4" s="8">
        <f>500*3.6/$A4/24/60/60/0.95</f>
        <v>2.1929824561403508E-3</v>
      </c>
      <c r="M4" s="8">
        <f>600*3.6/$A4/24/60/60/0.92</f>
        <v>2.717391304347826E-3</v>
      </c>
      <c r="N4" s="8">
        <f>600*3.6/$A4/24/60/60/0.95</f>
        <v>2.6315789473684214E-3</v>
      </c>
      <c r="O4" s="8">
        <f>800*3.6/$A4/24/60/60/0.88</f>
        <v>3.787878787878788E-3</v>
      </c>
      <c r="P4" s="8">
        <f>800*3.6/$A4/24/60/60/0.92</f>
        <v>3.6231884057971015E-3</v>
      </c>
      <c r="Q4" s="8">
        <f>1000*3.6/$A4/24/60/60/0.8</f>
        <v>5.208333333333333E-3</v>
      </c>
      <c r="R4" s="8">
        <f>1000*3.6/$A4/24/60/60/0.85</f>
        <v>4.9019607843137254E-3</v>
      </c>
      <c r="S4" s="8">
        <f>1000*3.6/$A4/24/60/60/0.88</f>
        <v>4.734848484848485E-3</v>
      </c>
      <c r="T4" s="8">
        <f>1000*3.6/$A4/24/60/60/0.9</f>
        <v>4.6296296296296294E-3</v>
      </c>
      <c r="U4" s="8">
        <f>2000*3.6/$A4/24/60/60/0.78</f>
        <v>1.0683760683760684E-2</v>
      </c>
      <c r="V4" s="8">
        <f>2000*3.6/$A4/24/60/60/0.8</f>
        <v>1.0416666666666666E-2</v>
      </c>
      <c r="W4" s="8">
        <f>2000*3.6/$A4/24/60/60/0.85</f>
        <v>9.8039215686274508E-3</v>
      </c>
      <c r="X4" s="8">
        <f>3000*3.6/$A4/24/60/60/0.75</f>
        <v>1.6666666666666666E-2</v>
      </c>
      <c r="Y4" s="8">
        <f>3000*3.6/$A4/24/60/60/0.8</f>
        <v>1.5625E-2</v>
      </c>
      <c r="Z4" s="8">
        <f>3000*3.6/$A4/24/60/60/0.85</f>
        <v>1.4705882352941178E-2</v>
      </c>
      <c r="AA4" s="8">
        <f>5000*3.6/$A4/24/60/60/0.75</f>
        <v>2.7777777777777776E-2</v>
      </c>
      <c r="AB4" s="8">
        <f>5000*3.6/$A4/24/60/60/0.8</f>
        <v>2.6041666666666664E-2</v>
      </c>
    </row>
    <row r="5" spans="1:28">
      <c r="A5" s="6">
        <v>10.199999999999999</v>
      </c>
      <c r="B5" s="7">
        <f t="shared" ref="B5:B52" si="0">A5/3.6*30</f>
        <v>84.999999999999986</v>
      </c>
      <c r="C5" s="7">
        <f t="shared" ref="C5:C52" si="1">A5/3.6*30*1.05</f>
        <v>89.249999999999986</v>
      </c>
      <c r="D5" s="8">
        <f t="shared" ref="D5:D52" si="2">100*3.6/A5/24/60/60</f>
        <v>4.0849673202614386E-4</v>
      </c>
      <c r="E5" s="8">
        <f t="shared" ref="E5:E52" si="3">100*3.6/A5/24/60/60/1.05</f>
        <v>3.8904450669156556E-4</v>
      </c>
      <c r="F5" s="8">
        <f t="shared" ref="F5:F52" si="4">200*3.6/A5/24/60/60</f>
        <v>8.1699346405228771E-4</v>
      </c>
      <c r="G5" s="8">
        <f t="shared" ref="G5:G52" si="5">200*3.6/A5/24/60/60/1.05</f>
        <v>7.7808901338313112E-4</v>
      </c>
      <c r="H5" s="8">
        <f t="shared" ref="H5:H52" si="6">300*3.6/$A5/24/60/60</f>
        <v>1.2254901960784314E-3</v>
      </c>
      <c r="I5" s="8">
        <f t="shared" ref="I5:I52" si="7">400*3.6/$A5/24/60/60/0.9</f>
        <v>1.8155410312273061E-3</v>
      </c>
      <c r="J5" s="8">
        <f t="shared" ref="J5:J52" si="8">400*3.6/$A5/24/60/60/0.95</f>
        <v>1.7199862401100796E-3</v>
      </c>
      <c r="K5" s="8">
        <f t="shared" ref="K5:K52" si="9">400*3.6/$A5/24/60/60/0.98</f>
        <v>1.6673336001067096E-3</v>
      </c>
      <c r="L5" s="8">
        <f t="shared" ref="L5:L52" si="10">500*3.6/$A5/24/60/60/0.95</f>
        <v>2.1499828001375989E-3</v>
      </c>
      <c r="M5" s="8">
        <f t="shared" ref="M5:M52" si="11">600*3.6/$A5/24/60/60/0.92</f>
        <v>2.6641091219096334E-3</v>
      </c>
      <c r="N5" s="8">
        <f t="shared" ref="N5:N52" si="12">600*3.6/$A5/24/60/60/0.95</f>
        <v>2.5799793601651187E-3</v>
      </c>
      <c r="O5" s="8">
        <f t="shared" ref="O5:O52" si="13">800*3.6/$A5/24/60/60/0.88</f>
        <v>3.7136066547831261E-3</v>
      </c>
      <c r="P5" s="8">
        <f t="shared" ref="P5:P52" si="14">800*3.6/$A5/24/60/60/0.92</f>
        <v>3.5521454958795115E-3</v>
      </c>
      <c r="Q5" s="8">
        <f t="shared" ref="Q5:Q52" si="15">1000*3.6/$A5/24/60/60/0.8</f>
        <v>5.1062091503267975E-3</v>
      </c>
      <c r="R5" s="8">
        <f t="shared" ref="R5:R52" si="16">1000*3.6/$A5/24/60/60/0.85</f>
        <v>4.8058439061899275E-3</v>
      </c>
      <c r="S5" s="8">
        <f t="shared" ref="S5:S52" si="17">1000*3.6/$A5/24/60/60/0.88</f>
        <v>4.6420083184789069E-3</v>
      </c>
      <c r="T5" s="8">
        <f t="shared" ref="T5:T52" si="18">1000*3.6/$A5/24/60/60/0.9</f>
        <v>4.5388525780682646E-3</v>
      </c>
      <c r="U5" s="8">
        <f t="shared" ref="U5:U52" si="19">2000*3.6/$A5/24/60/60/0.78</f>
        <v>1.0474275180157533E-2</v>
      </c>
      <c r="V5" s="8">
        <f t="shared" ref="V5:V52" si="20">2000*3.6/$A5/24/60/60/0.8</f>
        <v>1.0212418300653595E-2</v>
      </c>
      <c r="W5" s="8">
        <f t="shared" ref="W5:W52" si="21">2000*3.6/$A5/24/60/60/0.85</f>
        <v>9.6116878123798551E-3</v>
      </c>
      <c r="X5" s="8">
        <f t="shared" ref="X5:X52" si="22">3000*3.6/$A5/24/60/60/0.75</f>
        <v>1.6339869281045756E-2</v>
      </c>
      <c r="Y5" s="8">
        <f t="shared" ref="Y5:Y52" si="23">3000*3.6/$A5/24/60/60/0.8</f>
        <v>1.5318627450980395E-2</v>
      </c>
      <c r="Z5" s="8">
        <f t="shared" ref="Z5:Z52" si="24">3000*3.6/$A5/24/60/60/0.85</f>
        <v>1.4417531718569784E-2</v>
      </c>
      <c r="AA5" s="8">
        <f t="shared" ref="AA5:AA52" si="25">5000*3.6/$A5/24/60/60/0.75</f>
        <v>2.7233115468409588E-2</v>
      </c>
      <c r="AB5" s="8">
        <f t="shared" ref="AB5:AB52" si="26">5000*3.6/$A5/24/60/60/0.8</f>
        <v>2.5531045751633986E-2</v>
      </c>
    </row>
    <row r="6" spans="1:28">
      <c r="A6" s="6">
        <v>10.5</v>
      </c>
      <c r="B6" s="7">
        <f t="shared" si="0"/>
        <v>87.5</v>
      </c>
      <c r="C6" s="7">
        <f t="shared" si="1"/>
        <v>91.875</v>
      </c>
      <c r="D6" s="8">
        <f t="shared" si="2"/>
        <v>3.9682539682539688E-4</v>
      </c>
      <c r="E6" s="8">
        <f t="shared" si="3"/>
        <v>3.779289493575208E-4</v>
      </c>
      <c r="F6" s="8">
        <f t="shared" si="4"/>
        <v>7.9365079365079376E-4</v>
      </c>
      <c r="G6" s="8">
        <f t="shared" si="5"/>
        <v>7.5585789871504159E-4</v>
      </c>
      <c r="H6" s="8">
        <f t="shared" si="6"/>
        <v>1.1904761904761904E-3</v>
      </c>
      <c r="I6" s="8">
        <f t="shared" si="7"/>
        <v>1.7636684303350971E-3</v>
      </c>
      <c r="J6" s="8">
        <f t="shared" si="8"/>
        <v>1.6708437761069343E-3</v>
      </c>
      <c r="K6" s="8">
        <f t="shared" si="9"/>
        <v>1.6196954972465178E-3</v>
      </c>
      <c r="L6" s="8">
        <f t="shared" si="10"/>
        <v>2.0885547201336674E-3</v>
      </c>
      <c r="M6" s="8">
        <f t="shared" si="11"/>
        <v>2.5879917184265006E-3</v>
      </c>
      <c r="N6" s="8">
        <f t="shared" si="12"/>
        <v>2.5062656641604009E-3</v>
      </c>
      <c r="O6" s="8">
        <f t="shared" si="13"/>
        <v>3.6075036075036079E-3</v>
      </c>
      <c r="P6" s="8">
        <f t="shared" si="14"/>
        <v>3.4506556245686684E-3</v>
      </c>
      <c r="Q6" s="8">
        <f t="shared" si="15"/>
        <v>4.96031746031746E-3</v>
      </c>
      <c r="R6" s="8">
        <f t="shared" si="16"/>
        <v>4.6685340802987861E-3</v>
      </c>
      <c r="S6" s="8">
        <f t="shared" si="17"/>
        <v>4.5093795093795091E-3</v>
      </c>
      <c r="T6" s="8">
        <f t="shared" si="18"/>
        <v>4.4091710758377423E-3</v>
      </c>
      <c r="U6" s="8">
        <f t="shared" si="19"/>
        <v>1.0175010175010175E-2</v>
      </c>
      <c r="V6" s="8">
        <f t="shared" si="20"/>
        <v>9.9206349206349201E-3</v>
      </c>
      <c r="W6" s="8">
        <f t="shared" si="21"/>
        <v>9.3370681605975722E-3</v>
      </c>
      <c r="X6" s="8">
        <f t="shared" si="22"/>
        <v>1.5873015873015876E-2</v>
      </c>
      <c r="Y6" s="8">
        <f t="shared" si="23"/>
        <v>1.4880952380952382E-2</v>
      </c>
      <c r="Z6" s="8">
        <f t="shared" si="24"/>
        <v>1.4005602240896361E-2</v>
      </c>
      <c r="AA6" s="8">
        <f t="shared" si="25"/>
        <v>2.6455026455026454E-2</v>
      </c>
      <c r="AB6" s="8">
        <f t="shared" si="26"/>
        <v>2.48015873015873E-2</v>
      </c>
    </row>
    <row r="7" spans="1:28">
      <c r="A7" s="6">
        <v>10.8</v>
      </c>
      <c r="B7" s="7">
        <f t="shared" si="0"/>
        <v>90</v>
      </c>
      <c r="C7" s="7">
        <f t="shared" si="1"/>
        <v>94.5</v>
      </c>
      <c r="D7" s="8">
        <f t="shared" si="2"/>
        <v>3.8580246913580239E-4</v>
      </c>
      <c r="E7" s="8">
        <f t="shared" si="3"/>
        <v>3.6743092298647845E-4</v>
      </c>
      <c r="F7" s="8">
        <f t="shared" si="4"/>
        <v>7.7160493827160479E-4</v>
      </c>
      <c r="G7" s="8">
        <f t="shared" si="5"/>
        <v>7.348618459729569E-4</v>
      </c>
      <c r="H7" s="8">
        <f t="shared" si="6"/>
        <v>1.1574074074074076E-3</v>
      </c>
      <c r="I7" s="8">
        <f t="shared" si="7"/>
        <v>1.7146776406035662E-3</v>
      </c>
      <c r="J7" s="8">
        <f t="shared" si="8"/>
        <v>1.6244314489928522E-3</v>
      </c>
      <c r="K7" s="8">
        <f t="shared" si="9"/>
        <v>1.5747039556563364E-3</v>
      </c>
      <c r="L7" s="8">
        <f t="shared" si="10"/>
        <v>2.0305393112410655E-3</v>
      </c>
      <c r="M7" s="8">
        <f t="shared" si="11"/>
        <v>2.5161030595813208E-3</v>
      </c>
      <c r="N7" s="8">
        <f t="shared" si="12"/>
        <v>2.4366471734892791E-3</v>
      </c>
      <c r="O7" s="8">
        <f t="shared" si="13"/>
        <v>3.5072951739618398E-3</v>
      </c>
      <c r="P7" s="8">
        <f t="shared" si="14"/>
        <v>3.3548040794417599E-3</v>
      </c>
      <c r="Q7" s="8">
        <f t="shared" si="15"/>
        <v>4.8225308641975297E-3</v>
      </c>
      <c r="R7" s="8">
        <f t="shared" si="16"/>
        <v>4.5388525780682637E-3</v>
      </c>
      <c r="S7" s="8">
        <f t="shared" si="17"/>
        <v>4.3841189674522999E-3</v>
      </c>
      <c r="T7" s="8">
        <f t="shared" si="18"/>
        <v>4.2866941015089156E-3</v>
      </c>
      <c r="U7" s="8">
        <f t="shared" si="19"/>
        <v>9.8923710034821127E-3</v>
      </c>
      <c r="V7" s="8">
        <f t="shared" si="20"/>
        <v>9.6450617283950595E-3</v>
      </c>
      <c r="W7" s="8">
        <f t="shared" si="21"/>
        <v>9.0777051561365275E-3</v>
      </c>
      <c r="X7" s="8">
        <f t="shared" si="22"/>
        <v>1.5432098765432098E-2</v>
      </c>
      <c r="Y7" s="8">
        <f t="shared" si="23"/>
        <v>1.4467592592592591E-2</v>
      </c>
      <c r="Z7" s="8">
        <f t="shared" si="24"/>
        <v>1.3616557734204792E-2</v>
      </c>
      <c r="AA7" s="8">
        <f t="shared" si="25"/>
        <v>2.5720164609053495E-2</v>
      </c>
      <c r="AB7" s="8">
        <f t="shared" si="26"/>
        <v>2.411265432098765E-2</v>
      </c>
    </row>
    <row r="8" spans="1:28">
      <c r="A8" s="6">
        <v>11</v>
      </c>
      <c r="B8" s="7">
        <f t="shared" si="0"/>
        <v>91.666666666666657</v>
      </c>
      <c r="C8" s="7">
        <f t="shared" si="1"/>
        <v>96.25</v>
      </c>
      <c r="D8" s="8">
        <f t="shared" si="2"/>
        <v>3.7878787878787873E-4</v>
      </c>
      <c r="E8" s="8">
        <f t="shared" si="3"/>
        <v>3.607503607503607E-4</v>
      </c>
      <c r="F8" s="8">
        <f t="shared" si="4"/>
        <v>7.5757575757575747E-4</v>
      </c>
      <c r="G8" s="8">
        <f t="shared" si="5"/>
        <v>7.2150072150072139E-4</v>
      </c>
      <c r="H8" s="8">
        <f t="shared" si="6"/>
        <v>1.1363636363636363E-3</v>
      </c>
      <c r="I8" s="8">
        <f t="shared" si="7"/>
        <v>1.6835016835016832E-3</v>
      </c>
      <c r="J8" s="8">
        <f t="shared" si="8"/>
        <v>1.5948963317384368E-3</v>
      </c>
      <c r="K8" s="8">
        <f t="shared" si="9"/>
        <v>1.5460729746444031E-3</v>
      </c>
      <c r="L8" s="8">
        <f t="shared" si="10"/>
        <v>1.9936204146730461E-3</v>
      </c>
      <c r="M8" s="8">
        <f t="shared" si="11"/>
        <v>2.4703557312252961E-3</v>
      </c>
      <c r="N8" s="8">
        <f t="shared" si="12"/>
        <v>2.3923444976076554E-3</v>
      </c>
      <c r="O8" s="8">
        <f t="shared" si="13"/>
        <v>3.4435261707988977E-3</v>
      </c>
      <c r="P8" s="8">
        <f t="shared" si="14"/>
        <v>3.2938076416337281E-3</v>
      </c>
      <c r="Q8" s="8">
        <f t="shared" si="15"/>
        <v>4.7348484848484832E-3</v>
      </c>
      <c r="R8" s="8">
        <f t="shared" si="16"/>
        <v>4.4563279857397498E-3</v>
      </c>
      <c r="S8" s="8">
        <f t="shared" si="17"/>
        <v>4.3044077134986218E-3</v>
      </c>
      <c r="T8" s="8">
        <f t="shared" si="18"/>
        <v>4.2087542087542078E-3</v>
      </c>
      <c r="U8" s="8">
        <f t="shared" si="19"/>
        <v>9.7125097125097103E-3</v>
      </c>
      <c r="V8" s="8">
        <f t="shared" si="20"/>
        <v>9.4696969696969665E-3</v>
      </c>
      <c r="W8" s="8">
        <f t="shared" si="21"/>
        <v>8.9126559714794995E-3</v>
      </c>
      <c r="X8" s="8">
        <f t="shared" si="22"/>
        <v>1.5151515151515152E-2</v>
      </c>
      <c r="Y8" s="8">
        <f t="shared" si="23"/>
        <v>1.4204545454545454E-2</v>
      </c>
      <c r="Z8" s="8">
        <f t="shared" si="24"/>
        <v>1.3368983957219253E-2</v>
      </c>
      <c r="AA8" s="8">
        <f t="shared" si="25"/>
        <v>2.5252525252525249E-2</v>
      </c>
      <c r="AB8" s="8">
        <f t="shared" si="26"/>
        <v>2.3674242424242421E-2</v>
      </c>
    </row>
    <row r="9" spans="1:28">
      <c r="A9" s="6">
        <v>11.2</v>
      </c>
      <c r="B9" s="7">
        <f t="shared" si="0"/>
        <v>93.333333333333314</v>
      </c>
      <c r="C9" s="7">
        <f t="shared" si="1"/>
        <v>97.999999999999986</v>
      </c>
      <c r="D9" s="8">
        <f t="shared" si="2"/>
        <v>3.7202380952380956E-4</v>
      </c>
      <c r="E9" s="8">
        <f t="shared" si="3"/>
        <v>3.5430839002267573E-4</v>
      </c>
      <c r="F9" s="8">
        <f t="shared" si="4"/>
        <v>7.4404761904761911E-4</v>
      </c>
      <c r="G9" s="8">
        <f t="shared" si="5"/>
        <v>7.0861678004535147E-4</v>
      </c>
      <c r="H9" s="8">
        <f t="shared" si="6"/>
        <v>1.1160714285714287E-3</v>
      </c>
      <c r="I9" s="8">
        <f t="shared" si="7"/>
        <v>1.6534391534391536E-3</v>
      </c>
      <c r="J9" s="8">
        <f t="shared" si="8"/>
        <v>1.5664160401002508E-3</v>
      </c>
      <c r="K9" s="8">
        <f t="shared" si="9"/>
        <v>1.5184645286686104E-3</v>
      </c>
      <c r="L9" s="8">
        <f t="shared" si="10"/>
        <v>1.9580200501253136E-3</v>
      </c>
      <c r="M9" s="8">
        <f t="shared" si="11"/>
        <v>2.426242236024845E-3</v>
      </c>
      <c r="N9" s="8">
        <f t="shared" si="12"/>
        <v>2.3496240601503762E-3</v>
      </c>
      <c r="O9" s="8">
        <f t="shared" si="13"/>
        <v>3.3820346320346324E-3</v>
      </c>
      <c r="P9" s="8">
        <f t="shared" si="14"/>
        <v>3.2349896480331265E-3</v>
      </c>
      <c r="Q9" s="8">
        <f t="shared" si="15"/>
        <v>4.650297619047619E-3</v>
      </c>
      <c r="R9" s="8">
        <f t="shared" si="16"/>
        <v>4.3767507002801121E-3</v>
      </c>
      <c r="S9" s="8">
        <f t="shared" si="17"/>
        <v>4.22754329004329E-3</v>
      </c>
      <c r="T9" s="8">
        <f t="shared" si="18"/>
        <v>4.1335978835978834E-3</v>
      </c>
      <c r="U9" s="8">
        <f t="shared" si="19"/>
        <v>9.5390720390720399E-3</v>
      </c>
      <c r="V9" s="8">
        <f t="shared" si="20"/>
        <v>9.300595238095238E-3</v>
      </c>
      <c r="W9" s="8">
        <f t="shared" si="21"/>
        <v>8.7535014005602242E-3</v>
      </c>
      <c r="X9" s="8">
        <f t="shared" si="22"/>
        <v>1.4880952380952382E-2</v>
      </c>
      <c r="Y9" s="8">
        <f t="shared" si="23"/>
        <v>1.3950892857142856E-2</v>
      </c>
      <c r="Z9" s="8">
        <f t="shared" si="24"/>
        <v>1.3130252100840336E-2</v>
      </c>
      <c r="AA9" s="8">
        <f t="shared" si="25"/>
        <v>2.48015873015873E-2</v>
      </c>
      <c r="AB9" s="8">
        <f t="shared" si="26"/>
        <v>2.3251488095238092E-2</v>
      </c>
    </row>
    <row r="10" spans="1:28">
      <c r="A10" s="6">
        <v>11.5</v>
      </c>
      <c r="B10" s="11">
        <f t="shared" si="0"/>
        <v>95.833333333333329</v>
      </c>
      <c r="C10" s="11">
        <f t="shared" si="1"/>
        <v>100.625</v>
      </c>
      <c r="D10" s="12">
        <f t="shared" si="2"/>
        <v>3.6231884057971015E-4</v>
      </c>
      <c r="E10" s="12">
        <f t="shared" si="3"/>
        <v>3.4506556245686681E-4</v>
      </c>
      <c r="F10" s="12">
        <f t="shared" si="4"/>
        <v>7.246376811594203E-4</v>
      </c>
      <c r="G10" s="12">
        <f t="shared" si="5"/>
        <v>6.9013112491373362E-4</v>
      </c>
      <c r="H10" s="12">
        <f t="shared" si="6"/>
        <v>1.0869565217391304E-3</v>
      </c>
      <c r="I10" s="8">
        <f t="shared" si="7"/>
        <v>1.6103059581320451E-3</v>
      </c>
      <c r="J10" s="12">
        <f t="shared" si="8"/>
        <v>1.5255530129672007E-3</v>
      </c>
      <c r="K10" s="12">
        <f t="shared" si="9"/>
        <v>1.4788524105294291E-3</v>
      </c>
      <c r="L10" s="12">
        <f t="shared" si="10"/>
        <v>1.9069412662090009E-3</v>
      </c>
      <c r="M10" s="12">
        <f t="shared" si="11"/>
        <v>2.3629489603024575E-3</v>
      </c>
      <c r="N10" s="12">
        <f t="shared" si="12"/>
        <v>2.2883295194508009E-3</v>
      </c>
      <c r="O10" s="12">
        <f t="shared" si="13"/>
        <v>3.2938076416337285E-3</v>
      </c>
      <c r="P10" s="12">
        <f t="shared" si="14"/>
        <v>3.1505986137366098E-3</v>
      </c>
      <c r="Q10" s="12">
        <f t="shared" si="15"/>
        <v>4.528985507246377E-3</v>
      </c>
      <c r="R10" s="12">
        <f t="shared" si="16"/>
        <v>4.2625745950554137E-3</v>
      </c>
      <c r="S10" s="12">
        <f t="shared" si="17"/>
        <v>4.117259552042161E-3</v>
      </c>
      <c r="T10" s="12">
        <f t="shared" si="18"/>
        <v>4.0257648953301124E-3</v>
      </c>
      <c r="U10" s="12">
        <f t="shared" si="19"/>
        <v>9.2902266815310299E-3</v>
      </c>
      <c r="V10" s="12">
        <f t="shared" si="20"/>
        <v>9.057971014492754E-3</v>
      </c>
      <c r="W10" s="12">
        <f t="shared" si="21"/>
        <v>8.5251491901108273E-3</v>
      </c>
      <c r="X10" s="12">
        <f t="shared" si="22"/>
        <v>1.4492753623188406E-2</v>
      </c>
      <c r="Y10" s="12">
        <f t="shared" si="23"/>
        <v>1.358695652173913E-2</v>
      </c>
      <c r="Z10" s="12">
        <f t="shared" si="24"/>
        <v>1.278772378516624E-2</v>
      </c>
      <c r="AA10" s="12">
        <f t="shared" si="25"/>
        <v>2.4154589371980676E-2</v>
      </c>
      <c r="AB10" s="12">
        <f t="shared" si="26"/>
        <v>2.2644927536231884E-2</v>
      </c>
    </row>
    <row r="11" spans="1:28">
      <c r="A11" s="6">
        <v>11.8</v>
      </c>
      <c r="B11" s="11">
        <f t="shared" si="0"/>
        <v>98.333333333333329</v>
      </c>
      <c r="C11" s="11">
        <f t="shared" si="1"/>
        <v>103.25</v>
      </c>
      <c r="D11" s="12">
        <f t="shared" si="2"/>
        <v>3.5310734463276836E-4</v>
      </c>
      <c r="E11" s="12">
        <f t="shared" si="3"/>
        <v>3.3629270917406509E-4</v>
      </c>
      <c r="F11" s="12">
        <f t="shared" si="4"/>
        <v>7.0621468926553672E-4</v>
      </c>
      <c r="G11" s="12">
        <f t="shared" si="5"/>
        <v>6.7258541834813018E-4</v>
      </c>
      <c r="H11" s="12">
        <f t="shared" si="6"/>
        <v>1.0593220338983051E-3</v>
      </c>
      <c r="I11" s="8">
        <f t="shared" si="7"/>
        <v>1.5693659761456371E-3</v>
      </c>
      <c r="J11" s="12">
        <f t="shared" si="8"/>
        <v>1.4867677668748143E-3</v>
      </c>
      <c r="K11" s="12">
        <f t="shared" si="9"/>
        <v>1.4412544678888504E-3</v>
      </c>
      <c r="L11" s="12">
        <f t="shared" si="10"/>
        <v>1.8584597085935179E-3</v>
      </c>
      <c r="M11" s="12">
        <f t="shared" si="11"/>
        <v>2.3028739867354459E-3</v>
      </c>
      <c r="N11" s="12">
        <f t="shared" si="12"/>
        <v>2.2301516503122213E-3</v>
      </c>
      <c r="O11" s="12">
        <f t="shared" si="13"/>
        <v>3.2100667693888032E-3</v>
      </c>
      <c r="P11" s="12">
        <f t="shared" si="14"/>
        <v>3.0704986489805942E-3</v>
      </c>
      <c r="Q11" s="12">
        <f t="shared" si="15"/>
        <v>4.4138418079096046E-3</v>
      </c>
      <c r="R11" s="12">
        <f t="shared" si="16"/>
        <v>4.1542040545031571E-3</v>
      </c>
      <c r="S11" s="12">
        <f t="shared" si="17"/>
        <v>4.0125834617360037E-3</v>
      </c>
      <c r="T11" s="12">
        <f t="shared" si="18"/>
        <v>3.9234149403640931E-3</v>
      </c>
      <c r="U11" s="12">
        <f t="shared" si="19"/>
        <v>9.0540344777632915E-3</v>
      </c>
      <c r="V11" s="12">
        <f t="shared" si="20"/>
        <v>8.8276836158192092E-3</v>
      </c>
      <c r="W11" s="12">
        <f t="shared" si="21"/>
        <v>8.3084081090063142E-3</v>
      </c>
      <c r="X11" s="12">
        <f t="shared" si="22"/>
        <v>1.4124293785310734E-2</v>
      </c>
      <c r="Y11" s="12">
        <f t="shared" si="23"/>
        <v>1.3241525423728813E-2</v>
      </c>
      <c r="Z11" s="12">
        <f t="shared" si="24"/>
        <v>1.2462612163509471E-2</v>
      </c>
      <c r="AA11" s="12">
        <f t="shared" si="25"/>
        <v>2.3540489642184553E-2</v>
      </c>
      <c r="AB11" s="12">
        <f t="shared" si="26"/>
        <v>2.2069209039548017E-2</v>
      </c>
    </row>
    <row r="12" spans="1:28">
      <c r="A12" s="6">
        <v>12</v>
      </c>
      <c r="B12" s="11">
        <f t="shared" si="0"/>
        <v>99.999999999999986</v>
      </c>
      <c r="C12" s="11">
        <f t="shared" si="1"/>
        <v>104.99999999999999</v>
      </c>
      <c r="D12" s="12">
        <f t="shared" si="2"/>
        <v>3.4722222222222218E-4</v>
      </c>
      <c r="E12" s="12">
        <f t="shared" si="3"/>
        <v>3.3068783068783062E-4</v>
      </c>
      <c r="F12" s="12">
        <f t="shared" si="4"/>
        <v>6.9444444444444436E-4</v>
      </c>
      <c r="G12" s="12">
        <f t="shared" si="5"/>
        <v>6.6137566137566123E-4</v>
      </c>
      <c r="H12" s="12">
        <f t="shared" si="6"/>
        <v>1.0416666666666667E-3</v>
      </c>
      <c r="I12" s="8">
        <f t="shared" si="7"/>
        <v>1.5432098765432096E-3</v>
      </c>
      <c r="J12" s="12">
        <f t="shared" si="8"/>
        <v>1.4619883040935672E-3</v>
      </c>
      <c r="K12" s="12">
        <f t="shared" si="9"/>
        <v>1.4172335600907027E-3</v>
      </c>
      <c r="L12" s="12">
        <f t="shared" si="10"/>
        <v>1.8274853801169592E-3</v>
      </c>
      <c r="M12" s="12">
        <f t="shared" si="11"/>
        <v>2.2644927536231885E-3</v>
      </c>
      <c r="N12" s="12">
        <f t="shared" si="12"/>
        <v>2.1929824561403508E-3</v>
      </c>
      <c r="O12" s="12">
        <f t="shared" si="13"/>
        <v>3.1565656565656561E-3</v>
      </c>
      <c r="P12" s="12">
        <f t="shared" si="14"/>
        <v>3.0193236714975841E-3</v>
      </c>
      <c r="Q12" s="12">
        <f t="shared" si="15"/>
        <v>4.340277777777778E-3</v>
      </c>
      <c r="R12" s="12">
        <f t="shared" si="16"/>
        <v>4.0849673202614381E-3</v>
      </c>
      <c r="S12" s="12">
        <f t="shared" si="17"/>
        <v>3.945707070707071E-3</v>
      </c>
      <c r="T12" s="12">
        <f t="shared" si="18"/>
        <v>3.8580246913580249E-3</v>
      </c>
      <c r="U12" s="12">
        <f t="shared" si="19"/>
        <v>8.9031339031339033E-3</v>
      </c>
      <c r="V12" s="12">
        <f t="shared" si="20"/>
        <v>8.6805555555555559E-3</v>
      </c>
      <c r="W12" s="12">
        <f t="shared" si="21"/>
        <v>8.1699346405228763E-3</v>
      </c>
      <c r="X12" s="12">
        <f t="shared" si="22"/>
        <v>1.3888888888888888E-2</v>
      </c>
      <c r="Y12" s="12">
        <f t="shared" si="23"/>
        <v>1.3020833333333332E-2</v>
      </c>
      <c r="Z12" s="12">
        <f t="shared" si="24"/>
        <v>1.2254901960784314E-2</v>
      </c>
      <c r="AA12" s="12">
        <f t="shared" si="25"/>
        <v>2.314814814814815E-2</v>
      </c>
      <c r="AB12" s="12">
        <f t="shared" si="26"/>
        <v>2.1701388888888888E-2</v>
      </c>
    </row>
    <row r="13" spans="1:28">
      <c r="A13" s="6">
        <v>12.2</v>
      </c>
      <c r="B13" s="11">
        <f t="shared" si="0"/>
        <v>101.66666666666666</v>
      </c>
      <c r="C13" s="11">
        <f t="shared" si="1"/>
        <v>106.75</v>
      </c>
      <c r="D13" s="12">
        <f t="shared" si="2"/>
        <v>3.415300546448088E-4</v>
      </c>
      <c r="E13" s="12">
        <f t="shared" si="3"/>
        <v>3.2526671870934171E-4</v>
      </c>
      <c r="F13" s="12">
        <f t="shared" si="4"/>
        <v>6.8306010928961759E-4</v>
      </c>
      <c r="G13" s="12">
        <f t="shared" si="5"/>
        <v>6.5053343741868343E-4</v>
      </c>
      <c r="H13" s="12">
        <f t="shared" si="6"/>
        <v>1.0245901639344263E-3</v>
      </c>
      <c r="I13" s="8">
        <f t="shared" si="7"/>
        <v>1.5179113539769279E-3</v>
      </c>
      <c r="J13" s="12">
        <f t="shared" si="8"/>
        <v>1.4380212827149845E-3</v>
      </c>
      <c r="K13" s="12">
        <f t="shared" si="9"/>
        <v>1.3940002230400359E-3</v>
      </c>
      <c r="L13" s="12">
        <f t="shared" si="10"/>
        <v>1.7975266033937302E-3</v>
      </c>
      <c r="M13" s="12">
        <f t="shared" si="11"/>
        <v>2.2273699215965789E-3</v>
      </c>
      <c r="N13" s="12">
        <f t="shared" si="12"/>
        <v>2.1570319240724763E-3</v>
      </c>
      <c r="O13" s="12">
        <f t="shared" si="13"/>
        <v>3.104818678589171E-3</v>
      </c>
      <c r="P13" s="12">
        <f t="shared" si="14"/>
        <v>2.969826562128772E-3</v>
      </c>
      <c r="Q13" s="12">
        <f t="shared" si="15"/>
        <v>4.2691256830601088E-3</v>
      </c>
      <c r="R13" s="12">
        <f t="shared" si="16"/>
        <v>4.0180006428801032E-3</v>
      </c>
      <c r="S13" s="12">
        <f t="shared" si="17"/>
        <v>3.881023348236463E-3</v>
      </c>
      <c r="T13" s="12">
        <f t="shared" si="18"/>
        <v>3.7947783849423193E-3</v>
      </c>
      <c r="U13" s="12">
        <f t="shared" si="19"/>
        <v>8.757180888328428E-3</v>
      </c>
      <c r="V13" s="12">
        <f t="shared" si="20"/>
        <v>8.5382513661202177E-3</v>
      </c>
      <c r="W13" s="12">
        <f t="shared" si="21"/>
        <v>8.0360012857602064E-3</v>
      </c>
      <c r="X13" s="12">
        <f t="shared" si="22"/>
        <v>1.3661202185792351E-2</v>
      </c>
      <c r="Y13" s="12">
        <f t="shared" si="23"/>
        <v>1.2807377049180328E-2</v>
      </c>
      <c r="Z13" s="12">
        <f t="shared" si="24"/>
        <v>1.205400192864031E-2</v>
      </c>
      <c r="AA13" s="12">
        <f t="shared" si="25"/>
        <v>2.2768670309653918E-2</v>
      </c>
      <c r="AB13" s="12">
        <f t="shared" si="26"/>
        <v>2.1345628415300546E-2</v>
      </c>
    </row>
    <row r="14" spans="1:28">
      <c r="A14" s="6">
        <v>12.5</v>
      </c>
      <c r="B14" s="11">
        <f t="shared" si="0"/>
        <v>104.16666666666667</v>
      </c>
      <c r="C14" s="11">
        <f t="shared" si="1"/>
        <v>109.37500000000001</v>
      </c>
      <c r="D14" s="12">
        <f t="shared" si="2"/>
        <v>3.3333333333333332E-4</v>
      </c>
      <c r="E14" s="12">
        <f t="shared" si="3"/>
        <v>3.1746031746031746E-4</v>
      </c>
      <c r="F14" s="12">
        <f t="shared" si="4"/>
        <v>6.6666666666666664E-4</v>
      </c>
      <c r="G14" s="12">
        <f t="shared" si="5"/>
        <v>6.3492063492063492E-4</v>
      </c>
      <c r="H14" s="12">
        <f t="shared" si="6"/>
        <v>1E-3</v>
      </c>
      <c r="I14" s="8">
        <f t="shared" si="7"/>
        <v>1.4814814814814814E-3</v>
      </c>
      <c r="J14" s="12">
        <f t="shared" si="8"/>
        <v>1.4035087719298247E-3</v>
      </c>
      <c r="K14" s="12">
        <f t="shared" si="9"/>
        <v>1.3605442176870747E-3</v>
      </c>
      <c r="L14" s="12">
        <f t="shared" si="10"/>
        <v>1.754385964912281E-3</v>
      </c>
      <c r="M14" s="12">
        <f t="shared" si="11"/>
        <v>2.1739130434782609E-3</v>
      </c>
      <c r="N14" s="12">
        <f t="shared" si="12"/>
        <v>2.1052631578947368E-3</v>
      </c>
      <c r="O14" s="12">
        <f t="shared" si="13"/>
        <v>3.0303030303030303E-3</v>
      </c>
      <c r="P14" s="12">
        <f t="shared" si="14"/>
        <v>2.8985507246376808E-3</v>
      </c>
      <c r="Q14" s="12">
        <f t="shared" si="15"/>
        <v>4.1666666666666666E-3</v>
      </c>
      <c r="R14" s="12">
        <f t="shared" si="16"/>
        <v>3.9215686274509803E-3</v>
      </c>
      <c r="S14" s="12">
        <f t="shared" si="17"/>
        <v>3.787878787878788E-3</v>
      </c>
      <c r="T14" s="12">
        <f t="shared" si="18"/>
        <v>3.7037037037037038E-3</v>
      </c>
      <c r="U14" s="12">
        <f t="shared" si="19"/>
        <v>8.5470085470085479E-3</v>
      </c>
      <c r="V14" s="12">
        <f t="shared" si="20"/>
        <v>8.3333333333333332E-3</v>
      </c>
      <c r="W14" s="12">
        <f t="shared" si="21"/>
        <v>7.8431372549019607E-3</v>
      </c>
      <c r="X14" s="12">
        <f t="shared" si="22"/>
        <v>1.3333333333333334E-2</v>
      </c>
      <c r="Y14" s="12">
        <f t="shared" si="23"/>
        <v>1.2499999999999999E-2</v>
      </c>
      <c r="Z14" s="12">
        <f t="shared" si="24"/>
        <v>1.1764705882352941E-2</v>
      </c>
      <c r="AA14" s="12">
        <f t="shared" si="25"/>
        <v>2.2222222222222223E-2</v>
      </c>
      <c r="AB14" s="12">
        <f t="shared" si="26"/>
        <v>2.0833333333333332E-2</v>
      </c>
    </row>
    <row r="15" spans="1:28">
      <c r="A15" s="6">
        <v>12.8</v>
      </c>
      <c r="B15" s="11">
        <f t="shared" si="0"/>
        <v>106.66666666666667</v>
      </c>
      <c r="C15" s="11">
        <f t="shared" si="1"/>
        <v>112.00000000000001</v>
      </c>
      <c r="D15" s="12">
        <f t="shared" si="2"/>
        <v>3.2552083333333332E-4</v>
      </c>
      <c r="E15" s="12">
        <f t="shared" si="3"/>
        <v>3.1001984126984125E-4</v>
      </c>
      <c r="F15" s="12">
        <f t="shared" si="4"/>
        <v>6.5104166666666663E-4</v>
      </c>
      <c r="G15" s="12">
        <f t="shared" si="5"/>
        <v>6.2003968253968251E-4</v>
      </c>
      <c r="H15" s="12">
        <f t="shared" si="6"/>
        <v>9.765625E-4</v>
      </c>
      <c r="I15" s="8">
        <f t="shared" si="7"/>
        <v>1.4467592592592592E-3</v>
      </c>
      <c r="J15" s="12">
        <f t="shared" si="8"/>
        <v>1.3706140350877192E-3</v>
      </c>
      <c r="K15" s="12">
        <f t="shared" si="9"/>
        <v>1.328656462585034E-3</v>
      </c>
      <c r="L15" s="12">
        <f t="shared" si="10"/>
        <v>1.7132675438596492E-3</v>
      </c>
      <c r="M15" s="12">
        <f t="shared" si="11"/>
        <v>2.122961956521739E-3</v>
      </c>
      <c r="N15" s="12">
        <f t="shared" si="12"/>
        <v>2.0559210526315788E-3</v>
      </c>
      <c r="O15" s="12">
        <f t="shared" si="13"/>
        <v>2.959280303030303E-3</v>
      </c>
      <c r="P15" s="12">
        <f t="shared" si="14"/>
        <v>2.8306159420289851E-3</v>
      </c>
      <c r="Q15" s="12">
        <f t="shared" si="15"/>
        <v>4.069010416666667E-3</v>
      </c>
      <c r="R15" s="12">
        <f t="shared" si="16"/>
        <v>3.8296568627450983E-3</v>
      </c>
      <c r="S15" s="12">
        <f t="shared" si="17"/>
        <v>3.699100378787879E-3</v>
      </c>
      <c r="T15" s="12">
        <f t="shared" si="18"/>
        <v>3.6168981481481482E-3</v>
      </c>
      <c r="U15" s="12">
        <f t="shared" si="19"/>
        <v>8.346688034188034E-3</v>
      </c>
      <c r="V15" s="12">
        <f t="shared" si="20"/>
        <v>8.1380208333333339E-3</v>
      </c>
      <c r="W15" s="12">
        <f t="shared" si="21"/>
        <v>7.6593137254901966E-3</v>
      </c>
      <c r="X15" s="12">
        <f t="shared" si="22"/>
        <v>1.3020833333333334E-2</v>
      </c>
      <c r="Y15" s="12">
        <f t="shared" si="23"/>
        <v>1.220703125E-2</v>
      </c>
      <c r="Z15" s="12">
        <f t="shared" si="24"/>
        <v>1.1488970588235295E-2</v>
      </c>
      <c r="AA15" s="12">
        <f t="shared" si="25"/>
        <v>2.1701388888888892E-2</v>
      </c>
      <c r="AB15" s="12">
        <f t="shared" si="26"/>
        <v>2.0345052083333332E-2</v>
      </c>
    </row>
    <row r="16" spans="1:28">
      <c r="A16" s="6">
        <v>13</v>
      </c>
      <c r="B16" s="11">
        <f t="shared" si="0"/>
        <v>108.33333333333333</v>
      </c>
      <c r="C16" s="11">
        <f t="shared" si="1"/>
        <v>113.75</v>
      </c>
      <c r="D16" s="12">
        <f t="shared" si="2"/>
        <v>3.2051282051282051E-4</v>
      </c>
      <c r="E16" s="12">
        <f t="shared" si="3"/>
        <v>3.0525030525030525E-4</v>
      </c>
      <c r="F16" s="12">
        <f t="shared" si="4"/>
        <v>6.4102564102564103E-4</v>
      </c>
      <c r="G16" s="12">
        <f t="shared" si="5"/>
        <v>6.105006105006105E-4</v>
      </c>
      <c r="H16" s="12">
        <f t="shared" si="6"/>
        <v>9.6153846153846159E-4</v>
      </c>
      <c r="I16" s="8">
        <f t="shared" si="7"/>
        <v>1.4245014245014246E-3</v>
      </c>
      <c r="J16" s="12">
        <f t="shared" si="8"/>
        <v>1.3495276653171392E-3</v>
      </c>
      <c r="K16" s="12">
        <f t="shared" si="9"/>
        <v>1.3082155939298796E-3</v>
      </c>
      <c r="L16" s="12">
        <f t="shared" si="10"/>
        <v>1.6869095816464241E-3</v>
      </c>
      <c r="M16" s="12">
        <f t="shared" si="11"/>
        <v>2.0903010033444815E-3</v>
      </c>
      <c r="N16" s="12">
        <f t="shared" si="12"/>
        <v>2.0242914979757085E-3</v>
      </c>
      <c r="O16" s="12">
        <f t="shared" si="13"/>
        <v>2.9137529137529135E-3</v>
      </c>
      <c r="P16" s="12">
        <f t="shared" si="14"/>
        <v>2.7870680044593085E-3</v>
      </c>
      <c r="Q16" s="12">
        <f t="shared" si="15"/>
        <v>4.0064102564102569E-3</v>
      </c>
      <c r="R16" s="12">
        <f t="shared" si="16"/>
        <v>3.7707390648567124E-3</v>
      </c>
      <c r="S16" s="12">
        <f t="shared" si="17"/>
        <v>3.6421911421911425E-3</v>
      </c>
      <c r="T16" s="12">
        <f t="shared" si="18"/>
        <v>3.5612535612535613E-3</v>
      </c>
      <c r="U16" s="12">
        <f t="shared" si="19"/>
        <v>8.2182774490466796E-3</v>
      </c>
      <c r="V16" s="12">
        <f t="shared" si="20"/>
        <v>8.0128205128205138E-3</v>
      </c>
      <c r="W16" s="12">
        <f t="shared" si="21"/>
        <v>7.5414781297134248E-3</v>
      </c>
      <c r="X16" s="12">
        <f t="shared" si="22"/>
        <v>1.2820512820512818E-2</v>
      </c>
      <c r="Y16" s="12">
        <f t="shared" si="23"/>
        <v>1.2019230769230766E-2</v>
      </c>
      <c r="Z16" s="12">
        <f t="shared" si="24"/>
        <v>1.1312217194570135E-2</v>
      </c>
      <c r="AA16" s="12">
        <f t="shared" si="25"/>
        <v>2.1367521367521364E-2</v>
      </c>
      <c r="AB16" s="12">
        <f t="shared" si="26"/>
        <v>2.003205128205128E-2</v>
      </c>
    </row>
    <row r="17" spans="1:28" s="16" customFormat="1">
      <c r="A17" s="15">
        <v>13.2</v>
      </c>
      <c r="B17" s="11">
        <f t="shared" si="0"/>
        <v>110</v>
      </c>
      <c r="C17" s="11">
        <f t="shared" si="1"/>
        <v>115.5</v>
      </c>
      <c r="D17" s="12">
        <f t="shared" si="2"/>
        <v>3.1565656565656568E-4</v>
      </c>
      <c r="E17" s="12">
        <f t="shared" si="3"/>
        <v>3.0062530062530064E-4</v>
      </c>
      <c r="F17" s="12">
        <f t="shared" si="4"/>
        <v>6.3131313131313137E-4</v>
      </c>
      <c r="G17" s="12">
        <f t="shared" si="5"/>
        <v>6.0125060125060129E-4</v>
      </c>
      <c r="H17" s="12">
        <f t="shared" si="6"/>
        <v>9.4696969696969721E-4</v>
      </c>
      <c r="I17" s="12">
        <f t="shared" si="7"/>
        <v>1.4029180695847364E-3</v>
      </c>
      <c r="J17" s="12">
        <f t="shared" si="8"/>
        <v>1.3290802764486978E-3</v>
      </c>
      <c r="K17" s="12">
        <f t="shared" si="9"/>
        <v>1.2883941455370028E-3</v>
      </c>
      <c r="L17" s="12">
        <f t="shared" si="10"/>
        <v>1.6613503455608723E-3</v>
      </c>
      <c r="M17" s="12">
        <f t="shared" si="11"/>
        <v>2.0586297760210809E-3</v>
      </c>
      <c r="N17" s="12">
        <f t="shared" si="12"/>
        <v>1.993620414673047E-3</v>
      </c>
      <c r="O17" s="12">
        <f t="shared" si="13"/>
        <v>2.8696051423324153E-3</v>
      </c>
      <c r="P17" s="12">
        <f t="shared" si="14"/>
        <v>2.7448397013614405E-3</v>
      </c>
      <c r="Q17" s="12">
        <f t="shared" si="15"/>
        <v>3.945707070707071E-3</v>
      </c>
      <c r="R17" s="12">
        <f t="shared" si="16"/>
        <v>3.7136066547831261E-3</v>
      </c>
      <c r="S17" s="12">
        <f t="shared" si="17"/>
        <v>3.5870064279155192E-3</v>
      </c>
      <c r="T17" s="12">
        <f t="shared" si="18"/>
        <v>3.5072951739618411E-3</v>
      </c>
      <c r="U17" s="12">
        <f t="shared" si="19"/>
        <v>8.0937580937580945E-3</v>
      </c>
      <c r="V17" s="12">
        <f t="shared" si="20"/>
        <v>7.8914141414141419E-3</v>
      </c>
      <c r="W17" s="12">
        <f t="shared" si="21"/>
        <v>7.4272133095662522E-3</v>
      </c>
      <c r="X17" s="12">
        <f t="shared" si="22"/>
        <v>1.2626262626262626E-2</v>
      </c>
      <c r="Y17" s="12">
        <f t="shared" si="23"/>
        <v>1.1837121212121212E-2</v>
      </c>
      <c r="Z17" s="12">
        <f t="shared" si="24"/>
        <v>1.1140819964349376E-2</v>
      </c>
      <c r="AA17" s="12">
        <f t="shared" si="25"/>
        <v>2.1043771043771045E-2</v>
      </c>
      <c r="AB17" s="12">
        <f t="shared" si="26"/>
        <v>1.9728535353535352E-2</v>
      </c>
    </row>
    <row r="18" spans="1:28" s="16" customFormat="1">
      <c r="A18" s="15">
        <v>13.5</v>
      </c>
      <c r="B18" s="11">
        <f t="shared" si="0"/>
        <v>112.5</v>
      </c>
      <c r="C18" s="11">
        <f t="shared" si="1"/>
        <v>118.125</v>
      </c>
      <c r="D18" s="12">
        <f t="shared" si="2"/>
        <v>3.0864197530864202E-4</v>
      </c>
      <c r="E18" s="12">
        <f t="shared" si="3"/>
        <v>2.9394473838918289E-4</v>
      </c>
      <c r="F18" s="12">
        <f t="shared" si="4"/>
        <v>6.1728395061728405E-4</v>
      </c>
      <c r="G18" s="12">
        <f t="shared" si="5"/>
        <v>5.8788947677836578E-4</v>
      </c>
      <c r="H18" s="12">
        <f t="shared" si="6"/>
        <v>9.2592592592592596E-4</v>
      </c>
      <c r="I18" s="12">
        <f t="shared" si="7"/>
        <v>1.3717421124828533E-3</v>
      </c>
      <c r="J18" s="12">
        <f t="shared" si="8"/>
        <v>1.2995451591942824E-3</v>
      </c>
      <c r="K18" s="12">
        <f t="shared" si="9"/>
        <v>1.2597631645250695E-3</v>
      </c>
      <c r="L18" s="12">
        <f t="shared" si="10"/>
        <v>1.6244314489928526E-3</v>
      </c>
      <c r="M18" s="12">
        <f t="shared" si="11"/>
        <v>2.0128824476650562E-3</v>
      </c>
      <c r="N18" s="12">
        <f t="shared" si="12"/>
        <v>1.9493177387914231E-3</v>
      </c>
      <c r="O18" s="12">
        <f t="shared" si="13"/>
        <v>2.8058361391694727E-3</v>
      </c>
      <c r="P18" s="12">
        <f t="shared" si="14"/>
        <v>2.6838432635534087E-3</v>
      </c>
      <c r="Q18" s="12">
        <f t="shared" si="15"/>
        <v>3.8580246913580249E-3</v>
      </c>
      <c r="R18" s="12">
        <f t="shared" si="16"/>
        <v>3.6310820624546117E-3</v>
      </c>
      <c r="S18" s="12">
        <f t="shared" si="17"/>
        <v>3.5072951739618407E-3</v>
      </c>
      <c r="T18" s="12">
        <f t="shared" si="18"/>
        <v>3.4293552812071334E-3</v>
      </c>
      <c r="U18" s="12">
        <f t="shared" si="19"/>
        <v>7.9138968027856922E-3</v>
      </c>
      <c r="V18" s="12">
        <f t="shared" si="20"/>
        <v>7.7160493827160498E-3</v>
      </c>
      <c r="W18" s="12">
        <f t="shared" si="21"/>
        <v>7.2621641249092234E-3</v>
      </c>
      <c r="X18" s="12">
        <f t="shared" si="22"/>
        <v>1.234567901234568E-2</v>
      </c>
      <c r="Y18" s="12">
        <f t="shared" si="23"/>
        <v>1.1574074074074075E-2</v>
      </c>
      <c r="Z18" s="12">
        <f t="shared" si="24"/>
        <v>1.0893246187363837E-2</v>
      </c>
      <c r="AA18" s="12">
        <f t="shared" si="25"/>
        <v>2.0576131687242795E-2</v>
      </c>
      <c r="AB18" s="12">
        <f t="shared" si="26"/>
        <v>1.9290123456790119E-2</v>
      </c>
    </row>
    <row r="19" spans="1:28" s="16" customFormat="1">
      <c r="A19" s="15">
        <v>13.8</v>
      </c>
      <c r="B19" s="11">
        <f t="shared" si="0"/>
        <v>115</v>
      </c>
      <c r="C19" s="11">
        <f t="shared" si="1"/>
        <v>120.75</v>
      </c>
      <c r="D19" s="12">
        <f t="shared" si="2"/>
        <v>3.0193236714975844E-4</v>
      </c>
      <c r="E19" s="12">
        <f t="shared" si="3"/>
        <v>2.875546353807223E-4</v>
      </c>
      <c r="F19" s="12">
        <f t="shared" si="4"/>
        <v>6.0386473429951688E-4</v>
      </c>
      <c r="G19" s="12">
        <f t="shared" si="5"/>
        <v>5.751092707614446E-4</v>
      </c>
      <c r="H19" s="12">
        <f t="shared" si="6"/>
        <v>9.0579710144927537E-4</v>
      </c>
      <c r="I19" s="12">
        <f t="shared" si="7"/>
        <v>1.3419216317767041E-3</v>
      </c>
      <c r="J19" s="12">
        <f t="shared" si="8"/>
        <v>1.2712941774726673E-3</v>
      </c>
      <c r="K19" s="12">
        <f t="shared" si="9"/>
        <v>1.2323770087745243E-3</v>
      </c>
      <c r="L19" s="12">
        <f t="shared" si="10"/>
        <v>1.589117721840834E-3</v>
      </c>
      <c r="M19" s="12">
        <f t="shared" si="11"/>
        <v>1.9691241335853811E-3</v>
      </c>
      <c r="N19" s="12">
        <f t="shared" si="12"/>
        <v>1.9069412662090009E-3</v>
      </c>
      <c r="O19" s="12">
        <f t="shared" si="13"/>
        <v>2.7448397013614405E-3</v>
      </c>
      <c r="P19" s="12">
        <f t="shared" si="14"/>
        <v>2.6254988447805081E-3</v>
      </c>
      <c r="Q19" s="12">
        <f t="shared" si="15"/>
        <v>3.7741545893719805E-3</v>
      </c>
      <c r="R19" s="12">
        <f t="shared" si="16"/>
        <v>3.5521454958795111E-3</v>
      </c>
      <c r="S19" s="12">
        <f t="shared" si="17"/>
        <v>3.4310496267018005E-3</v>
      </c>
      <c r="T19" s="12">
        <f t="shared" si="18"/>
        <v>3.3548040794417603E-3</v>
      </c>
      <c r="U19" s="12">
        <f t="shared" si="19"/>
        <v>7.7418555679425244E-3</v>
      </c>
      <c r="V19" s="12">
        <f t="shared" si="20"/>
        <v>7.548309178743961E-3</v>
      </c>
      <c r="W19" s="12">
        <f t="shared" si="21"/>
        <v>7.1042909917590222E-3</v>
      </c>
      <c r="X19" s="12">
        <f t="shared" si="22"/>
        <v>1.2077294685990338E-2</v>
      </c>
      <c r="Y19" s="12">
        <f t="shared" si="23"/>
        <v>1.1322463768115942E-2</v>
      </c>
      <c r="Z19" s="12">
        <f t="shared" si="24"/>
        <v>1.0656436487638534E-2</v>
      </c>
      <c r="AA19" s="12">
        <f t="shared" si="25"/>
        <v>2.0128824476650566E-2</v>
      </c>
      <c r="AB19" s="12">
        <f t="shared" si="26"/>
        <v>1.8870772946859904E-2</v>
      </c>
    </row>
    <row r="20" spans="1:28" s="16" customFormat="1">
      <c r="A20" s="15">
        <v>14</v>
      </c>
      <c r="B20" s="11">
        <f t="shared" si="0"/>
        <v>116.66666666666667</v>
      </c>
      <c r="C20" s="11">
        <f t="shared" si="1"/>
        <v>122.50000000000001</v>
      </c>
      <c r="D20" s="12">
        <f t="shared" si="2"/>
        <v>2.9761904761904759E-4</v>
      </c>
      <c r="E20" s="12">
        <f t="shared" si="3"/>
        <v>2.8344671201814054E-4</v>
      </c>
      <c r="F20" s="12">
        <f t="shared" si="4"/>
        <v>5.9523809523809518E-4</v>
      </c>
      <c r="G20" s="12">
        <f t="shared" si="5"/>
        <v>5.6689342403628109E-4</v>
      </c>
      <c r="H20" s="12">
        <f t="shared" si="6"/>
        <v>8.9285714285714283E-4</v>
      </c>
      <c r="I20" s="12">
        <f t="shared" si="7"/>
        <v>1.3227513227513227E-3</v>
      </c>
      <c r="J20" s="12">
        <f t="shared" si="8"/>
        <v>1.2531328320802004E-3</v>
      </c>
      <c r="K20" s="12">
        <f t="shared" si="9"/>
        <v>1.2147716229348883E-3</v>
      </c>
      <c r="L20" s="12">
        <f t="shared" si="10"/>
        <v>1.5664160401002508E-3</v>
      </c>
      <c r="M20" s="12">
        <f t="shared" si="11"/>
        <v>1.9409937888198755E-3</v>
      </c>
      <c r="N20" s="12">
        <f t="shared" si="12"/>
        <v>1.8796992481203009E-3</v>
      </c>
      <c r="O20" s="12">
        <f t="shared" si="13"/>
        <v>2.7056277056277055E-3</v>
      </c>
      <c r="P20" s="12">
        <f t="shared" si="14"/>
        <v>2.5879917184265006E-3</v>
      </c>
      <c r="Q20" s="12">
        <f t="shared" si="15"/>
        <v>3.7202380952380955E-3</v>
      </c>
      <c r="R20" s="12">
        <f t="shared" si="16"/>
        <v>3.5014005602240902E-3</v>
      </c>
      <c r="S20" s="12">
        <f t="shared" si="17"/>
        <v>3.3820346320346324E-3</v>
      </c>
      <c r="T20" s="12">
        <f t="shared" si="18"/>
        <v>3.3068783068783071E-3</v>
      </c>
      <c r="U20" s="12">
        <f t="shared" si="19"/>
        <v>7.6312576312576319E-3</v>
      </c>
      <c r="V20" s="12">
        <f t="shared" si="20"/>
        <v>7.4404761904761909E-3</v>
      </c>
      <c r="W20" s="12">
        <f t="shared" si="21"/>
        <v>7.0028011204481804E-3</v>
      </c>
      <c r="X20" s="12">
        <f t="shared" si="22"/>
        <v>1.1904761904761906E-2</v>
      </c>
      <c r="Y20" s="12">
        <f t="shared" si="23"/>
        <v>1.1160714285714286E-2</v>
      </c>
      <c r="Z20" s="12">
        <f t="shared" si="24"/>
        <v>1.0504201680672271E-2</v>
      </c>
      <c r="AA20" s="12">
        <f t="shared" si="25"/>
        <v>1.9841269841269844E-2</v>
      </c>
      <c r="AB20" s="12">
        <f t="shared" si="26"/>
        <v>1.8601190476190476E-2</v>
      </c>
    </row>
    <row r="21" spans="1:28" s="16" customFormat="1">
      <c r="A21" s="15">
        <v>14.2</v>
      </c>
      <c r="B21" s="11">
        <f t="shared" si="0"/>
        <v>118.33333333333333</v>
      </c>
      <c r="C21" s="11">
        <f t="shared" si="1"/>
        <v>124.25</v>
      </c>
      <c r="D21" s="12">
        <f t="shared" si="2"/>
        <v>2.9342723004694836E-4</v>
      </c>
      <c r="E21" s="12">
        <f t="shared" si="3"/>
        <v>2.7945450480661746E-4</v>
      </c>
      <c r="F21" s="12">
        <f t="shared" si="4"/>
        <v>5.8685446009389673E-4</v>
      </c>
      <c r="G21" s="12">
        <f t="shared" si="5"/>
        <v>5.5890900961323492E-4</v>
      </c>
      <c r="H21" s="12">
        <f t="shared" si="6"/>
        <v>8.802816901408452E-4</v>
      </c>
      <c r="I21" s="12">
        <f t="shared" si="7"/>
        <v>1.3041210224308817E-3</v>
      </c>
      <c r="J21" s="12">
        <f t="shared" si="8"/>
        <v>1.2354830738818879E-3</v>
      </c>
      <c r="K21" s="12">
        <f t="shared" si="9"/>
        <v>1.1976621634569322E-3</v>
      </c>
      <c r="L21" s="12">
        <f t="shared" si="10"/>
        <v>1.54435384235236E-3</v>
      </c>
      <c r="M21" s="12">
        <f t="shared" si="11"/>
        <v>1.9136558481322721E-3</v>
      </c>
      <c r="N21" s="12">
        <f t="shared" si="12"/>
        <v>1.8532246108228321E-3</v>
      </c>
      <c r="O21" s="12">
        <f t="shared" si="13"/>
        <v>2.6675202731540762E-3</v>
      </c>
      <c r="P21" s="12">
        <f t="shared" si="14"/>
        <v>2.5515411308430292E-3</v>
      </c>
      <c r="Q21" s="12">
        <f t="shared" si="15"/>
        <v>3.6678403755868545E-3</v>
      </c>
      <c r="R21" s="12">
        <f t="shared" si="16"/>
        <v>3.4520850593758633E-3</v>
      </c>
      <c r="S21" s="12">
        <f t="shared" si="17"/>
        <v>3.3344003414425951E-3</v>
      </c>
      <c r="T21" s="12">
        <f t="shared" si="18"/>
        <v>3.2603025560772043E-3</v>
      </c>
      <c r="U21" s="12">
        <f t="shared" si="19"/>
        <v>7.5237751294089323E-3</v>
      </c>
      <c r="V21" s="12">
        <f t="shared" si="20"/>
        <v>7.335680751173709E-3</v>
      </c>
      <c r="W21" s="12">
        <f t="shared" si="21"/>
        <v>6.9041701187517266E-3</v>
      </c>
      <c r="X21" s="12">
        <f t="shared" si="22"/>
        <v>1.1737089201877935E-2</v>
      </c>
      <c r="Y21" s="12">
        <f t="shared" si="23"/>
        <v>1.1003521126760563E-2</v>
      </c>
      <c r="Z21" s="12">
        <f t="shared" si="24"/>
        <v>1.0356255178127589E-2</v>
      </c>
      <c r="AA21" s="12">
        <f t="shared" si="25"/>
        <v>1.9561815336463225E-2</v>
      </c>
      <c r="AB21" s="12">
        <f t="shared" si="26"/>
        <v>1.8339201877934273E-2</v>
      </c>
    </row>
    <row r="22" spans="1:28" s="16" customFormat="1">
      <c r="A22" s="15">
        <v>14.5</v>
      </c>
      <c r="B22" s="11">
        <f t="shared" si="0"/>
        <v>120.83333333333333</v>
      </c>
      <c r="C22" s="11">
        <f t="shared" si="1"/>
        <v>126.875</v>
      </c>
      <c r="D22" s="12">
        <f t="shared" si="2"/>
        <v>2.8735632183908046E-4</v>
      </c>
      <c r="E22" s="12">
        <f t="shared" si="3"/>
        <v>2.7367268746579092E-4</v>
      </c>
      <c r="F22" s="12">
        <f t="shared" si="4"/>
        <v>5.7471264367816091E-4</v>
      </c>
      <c r="G22" s="12">
        <f t="shared" si="5"/>
        <v>5.4734537493158185E-4</v>
      </c>
      <c r="H22" s="12">
        <f t="shared" si="6"/>
        <v>8.6206896551724137E-4</v>
      </c>
      <c r="I22" s="12">
        <f t="shared" si="7"/>
        <v>1.2771392081736908E-3</v>
      </c>
      <c r="J22" s="12">
        <f t="shared" si="8"/>
        <v>1.2099213551119178E-3</v>
      </c>
      <c r="K22" s="12">
        <f t="shared" si="9"/>
        <v>1.1728829462819611E-3</v>
      </c>
      <c r="L22" s="12">
        <f t="shared" si="10"/>
        <v>1.5124016938898974E-3</v>
      </c>
      <c r="M22" s="12">
        <f t="shared" si="11"/>
        <v>1.8740629685157421E-3</v>
      </c>
      <c r="N22" s="12">
        <f t="shared" si="12"/>
        <v>1.8148820326678767E-3</v>
      </c>
      <c r="O22" s="12">
        <f t="shared" si="13"/>
        <v>2.6123301985370951E-3</v>
      </c>
      <c r="P22" s="12">
        <f t="shared" si="14"/>
        <v>2.4987506246876559E-3</v>
      </c>
      <c r="Q22" s="12">
        <f t="shared" si="15"/>
        <v>3.5919540229885061E-3</v>
      </c>
      <c r="R22" s="12">
        <f t="shared" si="16"/>
        <v>3.3806626098715352E-3</v>
      </c>
      <c r="S22" s="12">
        <f t="shared" si="17"/>
        <v>3.2654127481713691E-3</v>
      </c>
      <c r="T22" s="12">
        <f t="shared" si="18"/>
        <v>3.1928480204342275E-3</v>
      </c>
      <c r="U22" s="12">
        <f t="shared" si="19"/>
        <v>7.3681108163866794E-3</v>
      </c>
      <c r="V22" s="12">
        <f t="shared" si="20"/>
        <v>7.1839080459770123E-3</v>
      </c>
      <c r="W22" s="12">
        <f t="shared" si="21"/>
        <v>6.7613252197430704E-3</v>
      </c>
      <c r="X22" s="12">
        <f t="shared" si="22"/>
        <v>1.1494252873563216E-2</v>
      </c>
      <c r="Y22" s="12">
        <f t="shared" si="23"/>
        <v>1.0775862068965514E-2</v>
      </c>
      <c r="Z22" s="12">
        <f t="shared" si="24"/>
        <v>1.0141987829614603E-2</v>
      </c>
      <c r="AA22" s="12">
        <f t="shared" si="25"/>
        <v>1.9157088122605366E-2</v>
      </c>
      <c r="AB22" s="12">
        <f t="shared" si="26"/>
        <v>1.7959770114942531E-2</v>
      </c>
    </row>
    <row r="23" spans="1:28" s="16" customFormat="1">
      <c r="A23" s="15">
        <v>14.8</v>
      </c>
      <c r="B23" s="11">
        <f t="shared" si="0"/>
        <v>123.33333333333334</v>
      </c>
      <c r="C23" s="11">
        <f t="shared" si="1"/>
        <v>129.50000000000003</v>
      </c>
      <c r="D23" s="12">
        <f t="shared" si="2"/>
        <v>2.8153153153153147E-4</v>
      </c>
      <c r="E23" s="12">
        <f t="shared" si="3"/>
        <v>2.6812526812526805E-4</v>
      </c>
      <c r="F23" s="12">
        <f t="shared" si="4"/>
        <v>5.6306306306306295E-4</v>
      </c>
      <c r="G23" s="12">
        <f t="shared" si="5"/>
        <v>5.3625053625053611E-4</v>
      </c>
      <c r="H23" s="12">
        <f t="shared" si="6"/>
        <v>8.4459459459459453E-4</v>
      </c>
      <c r="I23" s="12">
        <f t="shared" si="7"/>
        <v>1.251251251251251E-3</v>
      </c>
      <c r="J23" s="12">
        <f t="shared" si="8"/>
        <v>1.1853959222380274E-3</v>
      </c>
      <c r="K23" s="12">
        <f t="shared" si="9"/>
        <v>1.1491082919654347E-3</v>
      </c>
      <c r="L23" s="12">
        <f t="shared" si="10"/>
        <v>1.4817449027975343E-3</v>
      </c>
      <c r="M23" s="12">
        <f t="shared" si="11"/>
        <v>1.8360752056404228E-3</v>
      </c>
      <c r="N23" s="12">
        <f t="shared" si="12"/>
        <v>1.7780938833570413E-3</v>
      </c>
      <c r="O23" s="12">
        <f t="shared" si="13"/>
        <v>2.5593775593775589E-3</v>
      </c>
      <c r="P23" s="12">
        <f t="shared" si="14"/>
        <v>2.4481002741872301E-3</v>
      </c>
      <c r="Q23" s="12">
        <f t="shared" si="15"/>
        <v>3.5191441441441438E-3</v>
      </c>
      <c r="R23" s="12">
        <f t="shared" si="16"/>
        <v>3.3121356650768416E-3</v>
      </c>
      <c r="S23" s="12">
        <f t="shared" si="17"/>
        <v>3.1992219492219492E-3</v>
      </c>
      <c r="T23" s="12">
        <f t="shared" si="18"/>
        <v>3.1281281281281279E-3</v>
      </c>
      <c r="U23" s="12">
        <f t="shared" si="19"/>
        <v>7.2187572187572182E-3</v>
      </c>
      <c r="V23" s="12">
        <f t="shared" si="20"/>
        <v>7.0382882882882875E-3</v>
      </c>
      <c r="W23" s="12">
        <f t="shared" si="21"/>
        <v>6.6242713301536832E-3</v>
      </c>
      <c r="X23" s="12">
        <f t="shared" si="22"/>
        <v>1.1261261261261259E-2</v>
      </c>
      <c r="Y23" s="12">
        <f t="shared" si="23"/>
        <v>1.055743243243243E-2</v>
      </c>
      <c r="Z23" s="12">
        <f t="shared" si="24"/>
        <v>9.9364069952305231E-3</v>
      </c>
      <c r="AA23" s="12">
        <f t="shared" si="25"/>
        <v>1.8768768768768769E-2</v>
      </c>
      <c r="AB23" s="12">
        <f t="shared" si="26"/>
        <v>1.7595720720720721E-2</v>
      </c>
    </row>
    <row r="24" spans="1:28" s="16" customFormat="1">
      <c r="A24" s="15">
        <v>15</v>
      </c>
      <c r="B24" s="11">
        <f t="shared" si="0"/>
        <v>125.00000000000001</v>
      </c>
      <c r="C24" s="11">
        <f t="shared" si="1"/>
        <v>131.25000000000003</v>
      </c>
      <c r="D24" s="12">
        <f t="shared" si="2"/>
        <v>2.7777777777777778E-4</v>
      </c>
      <c r="E24" s="12">
        <f t="shared" si="3"/>
        <v>2.6455026455026451E-4</v>
      </c>
      <c r="F24" s="12">
        <f t="shared" si="4"/>
        <v>5.5555555555555556E-4</v>
      </c>
      <c r="G24" s="12">
        <f t="shared" si="5"/>
        <v>5.2910052910052903E-4</v>
      </c>
      <c r="H24" s="12">
        <f t="shared" si="6"/>
        <v>8.3333333333333339E-4</v>
      </c>
      <c r="I24" s="12">
        <f t="shared" si="7"/>
        <v>1.2345679012345679E-3</v>
      </c>
      <c r="J24" s="12">
        <f t="shared" si="8"/>
        <v>1.1695906432748538E-3</v>
      </c>
      <c r="K24" s="12">
        <f t="shared" si="9"/>
        <v>1.1337868480725624E-3</v>
      </c>
      <c r="L24" s="12">
        <f t="shared" si="10"/>
        <v>1.4619883040935672E-3</v>
      </c>
      <c r="M24" s="12">
        <f t="shared" si="11"/>
        <v>1.8115942028985507E-3</v>
      </c>
      <c r="N24" s="12">
        <f t="shared" si="12"/>
        <v>1.754385964912281E-3</v>
      </c>
      <c r="O24" s="12">
        <f t="shared" si="13"/>
        <v>2.525252525252525E-3</v>
      </c>
      <c r="P24" s="12">
        <f t="shared" si="14"/>
        <v>2.4154589371980675E-3</v>
      </c>
      <c r="Q24" s="12">
        <f t="shared" si="15"/>
        <v>3.4722222222222216E-3</v>
      </c>
      <c r="R24" s="12">
        <f t="shared" si="16"/>
        <v>3.26797385620915E-3</v>
      </c>
      <c r="S24" s="12">
        <f t="shared" si="17"/>
        <v>3.1565656565656561E-3</v>
      </c>
      <c r="T24" s="12">
        <f t="shared" si="18"/>
        <v>3.0864197530864191E-3</v>
      </c>
      <c r="U24" s="12">
        <f t="shared" si="19"/>
        <v>7.1225071225071218E-3</v>
      </c>
      <c r="V24" s="12">
        <f t="shared" si="20"/>
        <v>6.9444444444444432E-3</v>
      </c>
      <c r="W24" s="12">
        <f t="shared" si="21"/>
        <v>6.5359477124183E-3</v>
      </c>
      <c r="X24" s="12">
        <f t="shared" si="22"/>
        <v>1.1111111111111112E-2</v>
      </c>
      <c r="Y24" s="12">
        <f t="shared" si="23"/>
        <v>1.0416666666666666E-2</v>
      </c>
      <c r="Z24" s="12">
        <f t="shared" si="24"/>
        <v>9.8039215686274508E-3</v>
      </c>
      <c r="AA24" s="12">
        <f t="shared" si="25"/>
        <v>1.8518518518518521E-2</v>
      </c>
      <c r="AB24" s="12">
        <f t="shared" si="26"/>
        <v>1.7361111111111112E-2</v>
      </c>
    </row>
    <row r="25" spans="1:28" s="16" customFormat="1">
      <c r="A25" s="15">
        <v>15.2</v>
      </c>
      <c r="B25" s="11">
        <f t="shared" si="0"/>
        <v>126.66666666666667</v>
      </c>
      <c r="C25" s="11">
        <f t="shared" si="1"/>
        <v>133</v>
      </c>
      <c r="D25" s="12">
        <f t="shared" si="2"/>
        <v>2.741228070175439E-4</v>
      </c>
      <c r="E25" s="12">
        <f t="shared" si="3"/>
        <v>2.6106934001670848E-4</v>
      </c>
      <c r="F25" s="12">
        <f t="shared" si="4"/>
        <v>5.482456140350878E-4</v>
      </c>
      <c r="G25" s="12">
        <f t="shared" si="5"/>
        <v>5.2213868003341695E-4</v>
      </c>
      <c r="H25" s="12">
        <f t="shared" si="6"/>
        <v>8.2236842105263164E-4</v>
      </c>
      <c r="I25" s="12">
        <f t="shared" si="7"/>
        <v>1.2183235867446395E-3</v>
      </c>
      <c r="J25" s="12">
        <f t="shared" si="8"/>
        <v>1.1542012927054481E-3</v>
      </c>
      <c r="K25" s="12">
        <f t="shared" si="9"/>
        <v>1.1188686000716077E-3</v>
      </c>
      <c r="L25" s="12">
        <f t="shared" si="10"/>
        <v>1.4427516158818103E-3</v>
      </c>
      <c r="M25" s="12">
        <f t="shared" si="11"/>
        <v>1.7877574370709383E-3</v>
      </c>
      <c r="N25" s="12">
        <f t="shared" si="12"/>
        <v>1.7313019390581719E-3</v>
      </c>
      <c r="O25" s="12">
        <f t="shared" si="13"/>
        <v>2.492025518341308E-3</v>
      </c>
      <c r="P25" s="12">
        <f t="shared" si="14"/>
        <v>2.3836765827612511E-3</v>
      </c>
      <c r="Q25" s="12">
        <f t="shared" si="15"/>
        <v>3.4265350877192989E-3</v>
      </c>
      <c r="R25" s="12">
        <f t="shared" si="16"/>
        <v>3.2249742002063994E-3</v>
      </c>
      <c r="S25" s="12">
        <f t="shared" si="17"/>
        <v>3.1150318979266357E-3</v>
      </c>
      <c r="T25" s="12">
        <f t="shared" si="18"/>
        <v>3.0458089668615991E-3</v>
      </c>
      <c r="U25" s="12">
        <f t="shared" si="19"/>
        <v>7.0287899235267669E-3</v>
      </c>
      <c r="V25" s="12">
        <f t="shared" si="20"/>
        <v>6.8530701754385978E-3</v>
      </c>
      <c r="W25" s="12">
        <f t="shared" si="21"/>
        <v>6.4499484004127989E-3</v>
      </c>
      <c r="X25" s="12">
        <f t="shared" si="22"/>
        <v>1.0964912280701756E-2</v>
      </c>
      <c r="Y25" s="12">
        <f t="shared" si="23"/>
        <v>1.0279605263157895E-2</v>
      </c>
      <c r="Z25" s="12">
        <f t="shared" si="24"/>
        <v>9.6749226006191975E-3</v>
      </c>
      <c r="AA25" s="12">
        <f t="shared" si="25"/>
        <v>1.8274853801169593E-2</v>
      </c>
      <c r="AB25" s="12">
        <f t="shared" si="26"/>
        <v>1.7132675438596492E-2</v>
      </c>
    </row>
    <row r="26" spans="1:28" s="16" customFormat="1">
      <c r="A26" s="15">
        <v>15.5</v>
      </c>
      <c r="B26" s="11">
        <f t="shared" si="0"/>
        <v>129.16666666666666</v>
      </c>
      <c r="C26" s="11">
        <f t="shared" si="1"/>
        <v>135.625</v>
      </c>
      <c r="D26" s="12">
        <f t="shared" si="2"/>
        <v>2.6881720430107527E-4</v>
      </c>
      <c r="E26" s="12">
        <f t="shared" si="3"/>
        <v>2.5601638504864311E-4</v>
      </c>
      <c r="F26" s="12">
        <f t="shared" si="4"/>
        <v>5.3763440860215054E-4</v>
      </c>
      <c r="G26" s="12">
        <f t="shared" si="5"/>
        <v>5.1203277009728623E-4</v>
      </c>
      <c r="H26" s="12">
        <f t="shared" si="6"/>
        <v>8.064516129032257E-4</v>
      </c>
      <c r="I26" s="12">
        <f t="shared" si="7"/>
        <v>1.1947431302270011E-3</v>
      </c>
      <c r="J26" s="12">
        <f t="shared" si="8"/>
        <v>1.1318619128466328E-3</v>
      </c>
      <c r="K26" s="12">
        <f t="shared" si="9"/>
        <v>1.0972130787798991E-3</v>
      </c>
      <c r="L26" s="12">
        <f t="shared" si="10"/>
        <v>1.4148273910582908E-3</v>
      </c>
      <c r="M26" s="12">
        <f t="shared" si="11"/>
        <v>1.7531556802244037E-3</v>
      </c>
      <c r="N26" s="12">
        <f t="shared" si="12"/>
        <v>1.6977928692699488E-3</v>
      </c>
      <c r="O26" s="12">
        <f t="shared" si="13"/>
        <v>2.4437927663734115E-3</v>
      </c>
      <c r="P26" s="12">
        <f t="shared" si="14"/>
        <v>2.3375409069658717E-3</v>
      </c>
      <c r="Q26" s="12">
        <f t="shared" si="15"/>
        <v>3.3602150537634405E-3</v>
      </c>
      <c r="R26" s="12">
        <f t="shared" si="16"/>
        <v>3.1625553447185324E-3</v>
      </c>
      <c r="S26" s="12">
        <f t="shared" si="17"/>
        <v>3.0547409579667643E-3</v>
      </c>
      <c r="T26" s="12">
        <f t="shared" si="18"/>
        <v>2.9868578255675027E-3</v>
      </c>
      <c r="U26" s="12">
        <f t="shared" si="19"/>
        <v>6.8927488282326983E-3</v>
      </c>
      <c r="V26" s="12">
        <f t="shared" si="20"/>
        <v>6.720430107526881E-3</v>
      </c>
      <c r="W26" s="12">
        <f t="shared" si="21"/>
        <v>6.3251106894370648E-3</v>
      </c>
      <c r="X26" s="12">
        <f t="shared" si="22"/>
        <v>1.075268817204301E-2</v>
      </c>
      <c r="Y26" s="12">
        <f t="shared" si="23"/>
        <v>1.0080645161290322E-2</v>
      </c>
      <c r="Z26" s="12">
        <f t="shared" si="24"/>
        <v>9.4876660341555973E-3</v>
      </c>
      <c r="AA26" s="12">
        <f t="shared" si="25"/>
        <v>1.7921146953405017E-2</v>
      </c>
      <c r="AB26" s="12">
        <f t="shared" si="26"/>
        <v>1.68010752688172E-2</v>
      </c>
    </row>
    <row r="27" spans="1:28" s="16" customFormat="1">
      <c r="A27" s="15">
        <v>15.8</v>
      </c>
      <c r="B27" s="11">
        <f t="shared" si="0"/>
        <v>131.66666666666669</v>
      </c>
      <c r="C27" s="11">
        <f t="shared" si="1"/>
        <v>138.25000000000003</v>
      </c>
      <c r="D27" s="12">
        <f t="shared" si="2"/>
        <v>2.637130801687764E-4</v>
      </c>
      <c r="E27" s="12">
        <f t="shared" si="3"/>
        <v>2.5115531444645371E-4</v>
      </c>
      <c r="F27" s="12">
        <f t="shared" si="4"/>
        <v>5.2742616033755281E-4</v>
      </c>
      <c r="G27" s="12">
        <f t="shared" si="5"/>
        <v>5.0231062889290743E-4</v>
      </c>
      <c r="H27" s="12">
        <f t="shared" si="6"/>
        <v>7.911392405063291E-4</v>
      </c>
      <c r="I27" s="12">
        <f t="shared" si="7"/>
        <v>1.1720581340834506E-3</v>
      </c>
      <c r="J27" s="12">
        <f t="shared" si="8"/>
        <v>1.1103708638685323E-3</v>
      </c>
      <c r="K27" s="12">
        <f t="shared" si="9"/>
        <v>1.0763799190562301E-3</v>
      </c>
      <c r="L27" s="12">
        <f t="shared" si="10"/>
        <v>1.387963579835665E-3</v>
      </c>
      <c r="M27" s="12">
        <f t="shared" si="11"/>
        <v>1.7198679141441936E-3</v>
      </c>
      <c r="N27" s="12">
        <f t="shared" si="12"/>
        <v>1.6655562958027982E-3</v>
      </c>
      <c r="O27" s="12">
        <f t="shared" si="13"/>
        <v>2.3973916378979671E-3</v>
      </c>
      <c r="P27" s="12">
        <f t="shared" si="14"/>
        <v>2.293157218858925E-3</v>
      </c>
      <c r="Q27" s="12">
        <f t="shared" si="15"/>
        <v>3.2964135021097043E-3</v>
      </c>
      <c r="R27" s="12">
        <f t="shared" si="16"/>
        <v>3.1025068255150163E-3</v>
      </c>
      <c r="S27" s="12">
        <f t="shared" si="17"/>
        <v>2.9967395473724586E-3</v>
      </c>
      <c r="T27" s="12">
        <f t="shared" si="18"/>
        <v>2.9301453352086259E-3</v>
      </c>
      <c r="U27" s="12">
        <f t="shared" si="19"/>
        <v>6.7618738504814447E-3</v>
      </c>
      <c r="V27" s="12">
        <f t="shared" si="20"/>
        <v>6.5928270042194086E-3</v>
      </c>
      <c r="W27" s="12">
        <f t="shared" si="21"/>
        <v>6.2050136510300325E-3</v>
      </c>
      <c r="X27" s="12">
        <f t="shared" si="22"/>
        <v>1.0548523206751053E-2</v>
      </c>
      <c r="Y27" s="12">
        <f t="shared" si="23"/>
        <v>9.8892405063291111E-3</v>
      </c>
      <c r="Z27" s="12">
        <f t="shared" si="24"/>
        <v>9.3075204765450479E-3</v>
      </c>
      <c r="AA27" s="12">
        <f t="shared" si="25"/>
        <v>1.7580872011251757E-2</v>
      </c>
      <c r="AB27" s="12">
        <f t="shared" si="26"/>
        <v>1.6482067510548523E-2</v>
      </c>
    </row>
    <row r="28" spans="1:28" s="16" customFormat="1">
      <c r="A28" s="15">
        <v>16</v>
      </c>
      <c r="B28" s="11">
        <f t="shared" si="0"/>
        <v>133.33333333333334</v>
      </c>
      <c r="C28" s="11">
        <f t="shared" si="1"/>
        <v>140.00000000000003</v>
      </c>
      <c r="D28" s="12">
        <f t="shared" si="2"/>
        <v>2.6041666666666666E-4</v>
      </c>
      <c r="E28" s="12">
        <f t="shared" si="3"/>
        <v>2.48015873015873E-4</v>
      </c>
      <c r="F28" s="12">
        <f t="shared" si="4"/>
        <v>5.2083333333333333E-4</v>
      </c>
      <c r="G28" s="12">
        <f t="shared" si="5"/>
        <v>4.96031746031746E-4</v>
      </c>
      <c r="H28" s="12">
        <f t="shared" si="6"/>
        <v>7.8125000000000004E-4</v>
      </c>
      <c r="I28" s="12">
        <f t="shared" si="7"/>
        <v>1.1574074074074073E-3</v>
      </c>
      <c r="J28" s="12">
        <f t="shared" si="8"/>
        <v>1.0964912280701754E-3</v>
      </c>
      <c r="K28" s="12">
        <f t="shared" si="9"/>
        <v>1.0629251700680273E-3</v>
      </c>
      <c r="L28" s="12">
        <f t="shared" si="10"/>
        <v>1.3706140350877192E-3</v>
      </c>
      <c r="M28" s="12">
        <f t="shared" si="11"/>
        <v>1.6983695652173913E-3</v>
      </c>
      <c r="N28" s="12">
        <f t="shared" si="12"/>
        <v>1.6447368421052633E-3</v>
      </c>
      <c r="O28" s="12">
        <f t="shared" si="13"/>
        <v>2.3674242424242425E-3</v>
      </c>
      <c r="P28" s="12">
        <f t="shared" si="14"/>
        <v>2.2644927536231885E-3</v>
      </c>
      <c r="Q28" s="12">
        <f t="shared" si="15"/>
        <v>3.255208333333333E-3</v>
      </c>
      <c r="R28" s="12">
        <f t="shared" si="16"/>
        <v>3.0637254901960784E-3</v>
      </c>
      <c r="S28" s="12">
        <f t="shared" si="17"/>
        <v>2.959280303030303E-3</v>
      </c>
      <c r="T28" s="12">
        <f t="shared" si="18"/>
        <v>2.8935185185185184E-3</v>
      </c>
      <c r="U28" s="12">
        <f t="shared" si="19"/>
        <v>6.677350427350427E-3</v>
      </c>
      <c r="V28" s="12">
        <f t="shared" si="20"/>
        <v>6.5104166666666661E-3</v>
      </c>
      <c r="W28" s="12">
        <f t="shared" si="21"/>
        <v>6.1274509803921568E-3</v>
      </c>
      <c r="X28" s="12">
        <f t="shared" si="22"/>
        <v>1.0416666666666666E-2</v>
      </c>
      <c r="Y28" s="12">
        <f t="shared" si="23"/>
        <v>9.765625E-3</v>
      </c>
      <c r="Z28" s="12">
        <f t="shared" si="24"/>
        <v>9.1911764705882356E-3</v>
      </c>
      <c r="AA28" s="12">
        <f t="shared" si="25"/>
        <v>1.7361111111111112E-2</v>
      </c>
      <c r="AB28" s="12">
        <f t="shared" si="26"/>
        <v>1.6276041666666668E-2</v>
      </c>
    </row>
    <row r="29" spans="1:28">
      <c r="A29" s="6">
        <v>16.2</v>
      </c>
      <c r="B29" s="11">
        <f t="shared" si="0"/>
        <v>135</v>
      </c>
      <c r="C29" s="11">
        <f t="shared" si="1"/>
        <v>141.75</v>
      </c>
      <c r="D29" s="12">
        <f t="shared" si="2"/>
        <v>2.57201646090535E-4</v>
      </c>
      <c r="E29" s="12">
        <f t="shared" si="3"/>
        <v>2.4495394865765239E-4</v>
      </c>
      <c r="F29" s="12">
        <f t="shared" si="4"/>
        <v>5.1440329218107E-4</v>
      </c>
      <c r="G29" s="12">
        <f t="shared" si="5"/>
        <v>4.8990789731530478E-4</v>
      </c>
      <c r="H29" s="12">
        <f t="shared" si="6"/>
        <v>7.71604938271605E-4</v>
      </c>
      <c r="I29" s="8">
        <f t="shared" si="7"/>
        <v>1.1431184270690445E-3</v>
      </c>
      <c r="J29" s="12">
        <f t="shared" si="8"/>
        <v>1.0829542993285686E-3</v>
      </c>
      <c r="K29" s="12">
        <f t="shared" si="9"/>
        <v>1.0498026371042245E-3</v>
      </c>
      <c r="L29" s="12">
        <f t="shared" si="10"/>
        <v>1.3536928741607105E-3</v>
      </c>
      <c r="M29" s="12">
        <f t="shared" si="11"/>
        <v>1.6774020397208804E-3</v>
      </c>
      <c r="N29" s="12">
        <f t="shared" si="12"/>
        <v>1.6244314489928526E-3</v>
      </c>
      <c r="O29" s="12">
        <f t="shared" si="13"/>
        <v>2.3381967826412273E-3</v>
      </c>
      <c r="P29" s="12">
        <f t="shared" si="14"/>
        <v>2.236536052961174E-3</v>
      </c>
      <c r="Q29" s="12">
        <f t="shared" si="15"/>
        <v>3.2150205761316869E-3</v>
      </c>
      <c r="R29" s="12">
        <f t="shared" si="16"/>
        <v>3.0259017187121763E-3</v>
      </c>
      <c r="S29" s="12">
        <f t="shared" si="17"/>
        <v>2.922745978301534E-3</v>
      </c>
      <c r="T29" s="12">
        <f t="shared" si="18"/>
        <v>2.8577960676726107E-3</v>
      </c>
      <c r="U29" s="12">
        <f t="shared" si="19"/>
        <v>6.5949140023214099E-3</v>
      </c>
      <c r="V29" s="12">
        <f t="shared" si="20"/>
        <v>6.4300411522633738E-3</v>
      </c>
      <c r="W29" s="12">
        <f t="shared" si="21"/>
        <v>6.0518034374243525E-3</v>
      </c>
      <c r="X29" s="12">
        <f t="shared" si="22"/>
        <v>1.0288065843621401E-2</v>
      </c>
      <c r="Y29" s="12">
        <f t="shared" si="23"/>
        <v>9.6450617283950629E-3</v>
      </c>
      <c r="Z29" s="12">
        <f t="shared" si="24"/>
        <v>9.0777051561365309E-3</v>
      </c>
      <c r="AA29" s="12">
        <f t="shared" si="25"/>
        <v>1.7146776406035666E-2</v>
      </c>
      <c r="AB29" s="12">
        <f t="shared" si="26"/>
        <v>1.6075102880658436E-2</v>
      </c>
    </row>
    <row r="30" spans="1:28">
      <c r="A30" s="6">
        <v>16.5</v>
      </c>
      <c r="B30" s="11">
        <f t="shared" si="0"/>
        <v>137.5</v>
      </c>
      <c r="C30" s="11">
        <f t="shared" si="1"/>
        <v>144.375</v>
      </c>
      <c r="D30" s="12">
        <f t="shared" si="2"/>
        <v>2.5252525252525253E-4</v>
      </c>
      <c r="E30" s="12">
        <f t="shared" si="3"/>
        <v>2.4050024050024048E-4</v>
      </c>
      <c r="F30" s="12">
        <f t="shared" si="4"/>
        <v>5.0505050505050505E-4</v>
      </c>
      <c r="G30" s="12">
        <f t="shared" si="5"/>
        <v>4.8100048100048096E-4</v>
      </c>
      <c r="H30" s="12">
        <f t="shared" si="6"/>
        <v>7.5757575757575747E-4</v>
      </c>
      <c r="I30" s="8">
        <f t="shared" si="7"/>
        <v>1.1223344556677889E-3</v>
      </c>
      <c r="J30" s="12">
        <f t="shared" si="8"/>
        <v>1.0632642211589581E-3</v>
      </c>
      <c r="K30" s="12">
        <f t="shared" si="9"/>
        <v>1.0307153164296021E-3</v>
      </c>
      <c r="L30" s="12">
        <f t="shared" si="10"/>
        <v>1.3290802764486978E-3</v>
      </c>
      <c r="M30" s="12">
        <f t="shared" si="11"/>
        <v>1.646903820816864E-3</v>
      </c>
      <c r="N30" s="12">
        <f t="shared" si="12"/>
        <v>1.5948963317384368E-3</v>
      </c>
      <c r="O30" s="12">
        <f t="shared" si="13"/>
        <v>2.295684113865932E-3</v>
      </c>
      <c r="P30" s="12">
        <f t="shared" si="14"/>
        <v>2.1958717610891525E-3</v>
      </c>
      <c r="Q30" s="12">
        <f t="shared" si="15"/>
        <v>3.1565656565656565E-3</v>
      </c>
      <c r="R30" s="12">
        <f t="shared" si="16"/>
        <v>2.9708853238265007E-3</v>
      </c>
      <c r="S30" s="12">
        <f t="shared" si="17"/>
        <v>2.8696051423324153E-3</v>
      </c>
      <c r="T30" s="12">
        <f t="shared" si="18"/>
        <v>2.8058361391694727E-3</v>
      </c>
      <c r="U30" s="12">
        <f t="shared" si="19"/>
        <v>6.4750064750064753E-3</v>
      </c>
      <c r="V30" s="12">
        <f t="shared" si="20"/>
        <v>6.313131313131313E-3</v>
      </c>
      <c r="W30" s="12">
        <f t="shared" si="21"/>
        <v>5.9417706476530014E-3</v>
      </c>
      <c r="X30" s="12">
        <f t="shared" si="22"/>
        <v>1.0101010101010098E-2</v>
      </c>
      <c r="Y30" s="12">
        <f t="shared" si="23"/>
        <v>9.4696969696969665E-3</v>
      </c>
      <c r="Z30" s="12">
        <f t="shared" si="24"/>
        <v>8.9126559714794995E-3</v>
      </c>
      <c r="AA30" s="12">
        <f t="shared" si="25"/>
        <v>1.6835016835016838E-2</v>
      </c>
      <c r="AB30" s="12">
        <f t="shared" si="26"/>
        <v>1.5782828282828284E-2</v>
      </c>
    </row>
    <row r="31" spans="1:28">
      <c r="A31" s="6">
        <v>16.8</v>
      </c>
      <c r="B31" s="11">
        <f t="shared" si="0"/>
        <v>140</v>
      </c>
      <c r="C31" s="11">
        <f t="shared" si="1"/>
        <v>147</v>
      </c>
      <c r="D31" s="12">
        <f t="shared" si="2"/>
        <v>2.48015873015873E-4</v>
      </c>
      <c r="E31" s="12">
        <f t="shared" si="3"/>
        <v>2.3620559334845047E-4</v>
      </c>
      <c r="F31" s="12">
        <f t="shared" si="4"/>
        <v>4.96031746031746E-4</v>
      </c>
      <c r="G31" s="12">
        <f t="shared" si="5"/>
        <v>4.7241118669690094E-4</v>
      </c>
      <c r="H31" s="12">
        <f t="shared" si="6"/>
        <v>7.440476190476189E-4</v>
      </c>
      <c r="I31" s="8">
        <f t="shared" si="7"/>
        <v>1.1022927689594356E-3</v>
      </c>
      <c r="J31" s="12">
        <f t="shared" si="8"/>
        <v>1.0442773600668337E-3</v>
      </c>
      <c r="K31" s="12">
        <f t="shared" si="9"/>
        <v>1.0123096857790736E-3</v>
      </c>
      <c r="L31" s="12">
        <f t="shared" si="10"/>
        <v>1.3053467000835421E-3</v>
      </c>
      <c r="M31" s="12">
        <f t="shared" si="11"/>
        <v>1.6174948240165628E-3</v>
      </c>
      <c r="N31" s="12">
        <f t="shared" si="12"/>
        <v>1.5664160401002503E-3</v>
      </c>
      <c r="O31" s="12">
        <f t="shared" si="13"/>
        <v>2.2546897546897545E-3</v>
      </c>
      <c r="P31" s="12">
        <f t="shared" si="14"/>
        <v>2.1566597653554175E-3</v>
      </c>
      <c r="Q31" s="12">
        <f t="shared" si="15"/>
        <v>3.1001984126984125E-3</v>
      </c>
      <c r="R31" s="12">
        <f t="shared" si="16"/>
        <v>2.9178338001867414E-3</v>
      </c>
      <c r="S31" s="12">
        <f t="shared" si="17"/>
        <v>2.818362193362193E-3</v>
      </c>
      <c r="T31" s="12">
        <f t="shared" si="18"/>
        <v>2.7557319223985889E-3</v>
      </c>
      <c r="U31" s="12">
        <f t="shared" si="19"/>
        <v>6.3593813593813588E-3</v>
      </c>
      <c r="V31" s="12">
        <f t="shared" si="20"/>
        <v>6.2003968253968251E-3</v>
      </c>
      <c r="W31" s="12">
        <f t="shared" si="21"/>
        <v>5.8356676003734828E-3</v>
      </c>
      <c r="X31" s="12">
        <f t="shared" si="22"/>
        <v>9.9206349206349183E-3</v>
      </c>
      <c r="Y31" s="12">
        <f t="shared" si="23"/>
        <v>9.3005952380952363E-3</v>
      </c>
      <c r="Z31" s="12">
        <f t="shared" si="24"/>
        <v>8.7535014005602225E-3</v>
      </c>
      <c r="AA31" s="12">
        <f t="shared" si="25"/>
        <v>1.6534391534391533E-2</v>
      </c>
      <c r="AB31" s="12">
        <f t="shared" si="26"/>
        <v>1.5500992063492062E-2</v>
      </c>
    </row>
    <row r="32" spans="1:28">
      <c r="A32" s="6">
        <v>17</v>
      </c>
      <c r="B32" s="11">
        <f t="shared" si="0"/>
        <v>141.66666666666666</v>
      </c>
      <c r="C32" s="11">
        <f t="shared" si="1"/>
        <v>148.75</v>
      </c>
      <c r="D32" s="12">
        <f t="shared" si="2"/>
        <v>2.4509803921568627E-4</v>
      </c>
      <c r="E32" s="12">
        <f t="shared" si="3"/>
        <v>2.3342670401493929E-4</v>
      </c>
      <c r="F32" s="12">
        <f t="shared" si="4"/>
        <v>4.9019607843137254E-4</v>
      </c>
      <c r="G32" s="12">
        <f t="shared" si="5"/>
        <v>4.6685340802987859E-4</v>
      </c>
      <c r="H32" s="12">
        <f t="shared" si="6"/>
        <v>7.352941176470587E-4</v>
      </c>
      <c r="I32" s="8">
        <f t="shared" si="7"/>
        <v>1.0893246187363833E-3</v>
      </c>
      <c r="J32" s="12">
        <f t="shared" si="8"/>
        <v>1.0319917440660476E-3</v>
      </c>
      <c r="K32" s="12">
        <f t="shared" si="9"/>
        <v>1.0004001600640256E-3</v>
      </c>
      <c r="L32" s="12">
        <f t="shared" si="10"/>
        <v>1.2899896800825591E-3</v>
      </c>
      <c r="M32" s="12">
        <f t="shared" si="11"/>
        <v>1.5984654731457798E-3</v>
      </c>
      <c r="N32" s="12">
        <f t="shared" si="12"/>
        <v>1.5479876160990711E-3</v>
      </c>
      <c r="O32" s="12">
        <f t="shared" si="13"/>
        <v>2.2281639928698753E-3</v>
      </c>
      <c r="P32" s="12">
        <f t="shared" si="14"/>
        <v>2.1312872975277064E-3</v>
      </c>
      <c r="Q32" s="12">
        <f t="shared" si="15"/>
        <v>3.0637254901960775E-3</v>
      </c>
      <c r="R32" s="12">
        <f t="shared" si="16"/>
        <v>2.8835063437139558E-3</v>
      </c>
      <c r="S32" s="12">
        <f t="shared" si="17"/>
        <v>2.7852049910873436E-3</v>
      </c>
      <c r="T32" s="12">
        <f t="shared" si="18"/>
        <v>2.7233115468409579E-3</v>
      </c>
      <c r="U32" s="12">
        <f t="shared" si="19"/>
        <v>6.2845651080945183E-3</v>
      </c>
      <c r="V32" s="12">
        <f t="shared" si="20"/>
        <v>6.127450980392155E-3</v>
      </c>
      <c r="W32" s="12">
        <f t="shared" si="21"/>
        <v>5.7670126874279116E-3</v>
      </c>
      <c r="X32" s="12">
        <f t="shared" si="22"/>
        <v>9.8039215686274508E-3</v>
      </c>
      <c r="Y32" s="12">
        <f t="shared" si="23"/>
        <v>9.1911764705882339E-3</v>
      </c>
      <c r="Z32" s="12">
        <f t="shared" si="24"/>
        <v>8.6505190311418692E-3</v>
      </c>
      <c r="AA32" s="12">
        <f t="shared" si="25"/>
        <v>1.6339869281045753E-2</v>
      </c>
      <c r="AB32" s="12">
        <f t="shared" si="26"/>
        <v>1.5318627450980392E-2</v>
      </c>
    </row>
    <row r="33" spans="1:28">
      <c r="A33" s="6">
        <v>17.2</v>
      </c>
      <c r="B33" s="11">
        <f t="shared" si="0"/>
        <v>143.33333333333334</v>
      </c>
      <c r="C33" s="11">
        <f t="shared" si="1"/>
        <v>150.50000000000003</v>
      </c>
      <c r="D33" s="12">
        <f t="shared" si="2"/>
        <v>2.422480620155039E-4</v>
      </c>
      <c r="E33" s="12">
        <f t="shared" si="3"/>
        <v>2.3071244001476561E-4</v>
      </c>
      <c r="F33" s="12">
        <f t="shared" si="4"/>
        <v>4.844961240310078E-4</v>
      </c>
      <c r="G33" s="12">
        <f t="shared" si="5"/>
        <v>4.6142488002953123E-4</v>
      </c>
      <c r="H33" s="12">
        <f t="shared" si="6"/>
        <v>7.2674418604651162E-4</v>
      </c>
      <c r="I33" s="8">
        <f t="shared" si="7"/>
        <v>1.0766580534022395E-3</v>
      </c>
      <c r="J33" s="12">
        <f t="shared" si="8"/>
        <v>1.0199918400652795E-3</v>
      </c>
      <c r="K33" s="12">
        <f t="shared" si="9"/>
        <v>9.8876760006328117E-4</v>
      </c>
      <c r="L33" s="12">
        <f t="shared" si="10"/>
        <v>1.2749898000815993E-3</v>
      </c>
      <c r="M33" s="12">
        <f t="shared" si="11"/>
        <v>1.5798786653185035E-3</v>
      </c>
      <c r="N33" s="12">
        <f t="shared" si="12"/>
        <v>1.5299877600979193E-3</v>
      </c>
      <c r="O33" s="12">
        <f t="shared" si="13"/>
        <v>2.2022551092318538E-3</v>
      </c>
      <c r="P33" s="12">
        <f t="shared" si="14"/>
        <v>2.1065048870913382E-3</v>
      </c>
      <c r="Q33" s="12">
        <f t="shared" si="15"/>
        <v>3.0281007751937982E-3</v>
      </c>
      <c r="R33" s="12">
        <f t="shared" si="16"/>
        <v>2.8499772001823985E-3</v>
      </c>
      <c r="S33" s="12">
        <f t="shared" si="17"/>
        <v>2.7528188865398166E-3</v>
      </c>
      <c r="T33" s="12">
        <f t="shared" si="18"/>
        <v>2.6916451335055984E-3</v>
      </c>
      <c r="U33" s="12">
        <f t="shared" si="19"/>
        <v>6.211488769628304E-3</v>
      </c>
      <c r="V33" s="12">
        <f t="shared" si="20"/>
        <v>6.0562015503875964E-3</v>
      </c>
      <c r="W33" s="12">
        <f t="shared" si="21"/>
        <v>5.699954400364797E-3</v>
      </c>
      <c r="X33" s="12">
        <f t="shared" si="22"/>
        <v>9.6899224806201566E-3</v>
      </c>
      <c r="Y33" s="12">
        <f t="shared" si="23"/>
        <v>9.0843023255813959E-3</v>
      </c>
      <c r="Z33" s="12">
        <f t="shared" si="24"/>
        <v>8.5499316005471972E-3</v>
      </c>
      <c r="AA33" s="12">
        <f t="shared" si="25"/>
        <v>1.6149870801033594E-2</v>
      </c>
      <c r="AB33" s="12">
        <f t="shared" si="26"/>
        <v>1.5140503875968993E-2</v>
      </c>
    </row>
    <row r="34" spans="1:28">
      <c r="A34" s="6">
        <v>17.5</v>
      </c>
      <c r="B34" s="11">
        <f t="shared" si="0"/>
        <v>145.83333333333331</v>
      </c>
      <c r="C34" s="11">
        <f t="shared" si="1"/>
        <v>153.125</v>
      </c>
      <c r="D34" s="12">
        <f t="shared" si="2"/>
        <v>2.3809523809523812E-4</v>
      </c>
      <c r="E34" s="12">
        <f t="shared" si="3"/>
        <v>2.2675736961451248E-4</v>
      </c>
      <c r="F34" s="12">
        <f t="shared" si="4"/>
        <v>4.7619047619047624E-4</v>
      </c>
      <c r="G34" s="12">
        <f t="shared" si="5"/>
        <v>4.5351473922902497E-4</v>
      </c>
      <c r="H34" s="12">
        <f t="shared" si="6"/>
        <v>7.1428571428571429E-4</v>
      </c>
      <c r="I34" s="8">
        <f t="shared" si="7"/>
        <v>1.0582010582010583E-3</v>
      </c>
      <c r="J34" s="12">
        <f t="shared" si="8"/>
        <v>1.0025062656641606E-3</v>
      </c>
      <c r="K34" s="12">
        <f t="shared" si="9"/>
        <v>9.7181729834791076E-4</v>
      </c>
      <c r="L34" s="12">
        <f t="shared" si="10"/>
        <v>1.2531328320802004E-3</v>
      </c>
      <c r="M34" s="12">
        <f t="shared" si="11"/>
        <v>1.5527950310559005E-3</v>
      </c>
      <c r="N34" s="12">
        <f t="shared" si="12"/>
        <v>1.5037593984962407E-3</v>
      </c>
      <c r="O34" s="12">
        <f t="shared" si="13"/>
        <v>2.1645021645021649E-3</v>
      </c>
      <c r="P34" s="12">
        <f t="shared" si="14"/>
        <v>2.070393374741201E-3</v>
      </c>
      <c r="Q34" s="12">
        <f t="shared" si="15"/>
        <v>2.9761904761904756E-3</v>
      </c>
      <c r="R34" s="12">
        <f t="shared" si="16"/>
        <v>2.8011204481792717E-3</v>
      </c>
      <c r="S34" s="12">
        <f t="shared" si="17"/>
        <v>2.7056277056277055E-3</v>
      </c>
      <c r="T34" s="12">
        <f t="shared" si="18"/>
        <v>2.6455026455026454E-3</v>
      </c>
      <c r="U34" s="12">
        <f t="shared" si="19"/>
        <v>6.1050061050061041E-3</v>
      </c>
      <c r="V34" s="12">
        <f t="shared" si="20"/>
        <v>5.9523809523809512E-3</v>
      </c>
      <c r="W34" s="12">
        <f t="shared" si="21"/>
        <v>5.6022408963585435E-3</v>
      </c>
      <c r="X34" s="12">
        <f t="shared" si="22"/>
        <v>9.5238095238095229E-3</v>
      </c>
      <c r="Y34" s="12">
        <f t="shared" si="23"/>
        <v>8.9285714285714281E-3</v>
      </c>
      <c r="Z34" s="12">
        <f t="shared" si="24"/>
        <v>8.4033613445378148E-3</v>
      </c>
      <c r="AA34" s="12">
        <f t="shared" si="25"/>
        <v>1.5873015873015876E-2</v>
      </c>
      <c r="AB34" s="12">
        <f t="shared" si="26"/>
        <v>1.4880952380952382E-2</v>
      </c>
    </row>
    <row r="35" spans="1:28">
      <c r="A35" s="6">
        <v>17.8</v>
      </c>
      <c r="B35" s="11">
        <f t="shared" si="0"/>
        <v>148.33333333333334</v>
      </c>
      <c r="C35" s="11">
        <f t="shared" si="1"/>
        <v>155.75000000000003</v>
      </c>
      <c r="D35" s="12">
        <f t="shared" si="2"/>
        <v>2.3408239700374532E-4</v>
      </c>
      <c r="E35" s="12">
        <f t="shared" si="3"/>
        <v>2.2293561619404314E-4</v>
      </c>
      <c r="F35" s="12">
        <f t="shared" si="4"/>
        <v>4.6816479400749064E-4</v>
      </c>
      <c r="G35" s="12">
        <f t="shared" si="5"/>
        <v>4.4587123238808629E-4</v>
      </c>
      <c r="H35" s="12">
        <f t="shared" si="6"/>
        <v>7.0224719101123594E-4</v>
      </c>
      <c r="I35" s="8">
        <f t="shared" si="7"/>
        <v>1.0403662089055348E-3</v>
      </c>
      <c r="J35" s="12">
        <f t="shared" si="8"/>
        <v>9.8561009264734882E-4</v>
      </c>
      <c r="K35" s="12">
        <f t="shared" si="9"/>
        <v>9.5543835511732787E-4</v>
      </c>
      <c r="L35" s="12">
        <f t="shared" si="10"/>
        <v>1.2320126158091858E-3</v>
      </c>
      <c r="M35" s="12">
        <f t="shared" si="11"/>
        <v>1.5266243282852955E-3</v>
      </c>
      <c r="N35" s="12">
        <f t="shared" si="12"/>
        <v>1.4784151389710231E-3</v>
      </c>
      <c r="O35" s="12">
        <f t="shared" si="13"/>
        <v>2.1280217909431394E-3</v>
      </c>
      <c r="P35" s="12">
        <f t="shared" si="14"/>
        <v>2.0354991043803942E-3</v>
      </c>
      <c r="Q35" s="12">
        <f t="shared" si="15"/>
        <v>2.9260299625468158E-3</v>
      </c>
      <c r="R35" s="12">
        <f t="shared" si="16"/>
        <v>2.7539105529852388E-3</v>
      </c>
      <c r="S35" s="12">
        <f t="shared" si="17"/>
        <v>2.6600272386789236E-3</v>
      </c>
      <c r="T35" s="12">
        <f t="shared" si="18"/>
        <v>2.6009155222638364E-3</v>
      </c>
      <c r="U35" s="12">
        <f t="shared" si="19"/>
        <v>6.0021127436857766E-3</v>
      </c>
      <c r="V35" s="12">
        <f t="shared" si="20"/>
        <v>5.8520599250936316E-3</v>
      </c>
      <c r="W35" s="12">
        <f t="shared" si="21"/>
        <v>5.5078211059704776E-3</v>
      </c>
      <c r="X35" s="12">
        <f t="shared" si="22"/>
        <v>9.3632958801498131E-3</v>
      </c>
      <c r="Y35" s="12">
        <f t="shared" si="23"/>
        <v>8.7780898876404483E-3</v>
      </c>
      <c r="Z35" s="12">
        <f t="shared" si="24"/>
        <v>8.2617316589557177E-3</v>
      </c>
      <c r="AA35" s="12">
        <f t="shared" si="25"/>
        <v>1.5605493133583019E-2</v>
      </c>
      <c r="AB35" s="12">
        <f t="shared" si="26"/>
        <v>1.463014981273408E-2</v>
      </c>
    </row>
    <row r="36" spans="1:28">
      <c r="A36" s="6">
        <v>18</v>
      </c>
      <c r="B36" s="11">
        <f t="shared" si="0"/>
        <v>150</v>
      </c>
      <c r="C36" s="11">
        <f t="shared" si="1"/>
        <v>157.5</v>
      </c>
      <c r="D36" s="12">
        <f t="shared" si="2"/>
        <v>2.3148148148148149E-4</v>
      </c>
      <c r="E36" s="12">
        <f t="shared" si="3"/>
        <v>2.2045855379188711E-4</v>
      </c>
      <c r="F36" s="12">
        <f t="shared" si="4"/>
        <v>4.6296296296296298E-4</v>
      </c>
      <c r="G36" s="12">
        <f t="shared" si="5"/>
        <v>4.4091710758377423E-4</v>
      </c>
      <c r="H36" s="12">
        <f t="shared" si="6"/>
        <v>6.9444444444444436E-4</v>
      </c>
      <c r="I36" s="8">
        <f t="shared" si="7"/>
        <v>1.02880658436214E-3</v>
      </c>
      <c r="J36" s="12">
        <f t="shared" si="8"/>
        <v>9.7465886939571156E-4</v>
      </c>
      <c r="K36" s="12">
        <f t="shared" si="9"/>
        <v>9.4482237339380199E-4</v>
      </c>
      <c r="L36" s="12">
        <f t="shared" si="10"/>
        <v>1.2183235867446395E-3</v>
      </c>
      <c r="M36" s="12">
        <f t="shared" si="11"/>
        <v>1.509661835748792E-3</v>
      </c>
      <c r="N36" s="12">
        <f t="shared" si="12"/>
        <v>1.4619883040935672E-3</v>
      </c>
      <c r="O36" s="12">
        <f t="shared" si="13"/>
        <v>2.1043771043771043E-3</v>
      </c>
      <c r="P36" s="12">
        <f t="shared" si="14"/>
        <v>2.0128824476650562E-3</v>
      </c>
      <c r="Q36" s="12">
        <f t="shared" si="15"/>
        <v>2.8935185185185188E-3</v>
      </c>
      <c r="R36" s="12">
        <f t="shared" si="16"/>
        <v>2.7233115468409592E-3</v>
      </c>
      <c r="S36" s="12">
        <f t="shared" si="17"/>
        <v>2.6304713804713806E-3</v>
      </c>
      <c r="T36" s="12">
        <f t="shared" si="18"/>
        <v>2.5720164609053502E-3</v>
      </c>
      <c r="U36" s="12">
        <f t="shared" si="19"/>
        <v>5.9354226020892692E-3</v>
      </c>
      <c r="V36" s="12">
        <f t="shared" si="20"/>
        <v>5.7870370370370376E-3</v>
      </c>
      <c r="W36" s="12">
        <f t="shared" si="21"/>
        <v>5.4466230936819184E-3</v>
      </c>
      <c r="X36" s="12">
        <f t="shared" si="22"/>
        <v>9.2592592592592605E-3</v>
      </c>
      <c r="Y36" s="12">
        <f t="shared" si="23"/>
        <v>8.6805555555555559E-3</v>
      </c>
      <c r="Z36" s="12">
        <f t="shared" si="24"/>
        <v>8.1699346405228763E-3</v>
      </c>
      <c r="AA36" s="12">
        <f t="shared" si="25"/>
        <v>1.5432098765432098E-2</v>
      </c>
      <c r="AB36" s="12">
        <f t="shared" si="26"/>
        <v>1.4467592592592591E-2</v>
      </c>
    </row>
    <row r="37" spans="1:28" s="16" customFormat="1">
      <c r="A37" s="15">
        <v>18.2</v>
      </c>
      <c r="B37" s="13">
        <f t="shared" si="0"/>
        <v>151.66666666666666</v>
      </c>
      <c r="C37" s="13">
        <f t="shared" si="1"/>
        <v>159.25</v>
      </c>
      <c r="D37" s="14">
        <f t="shared" si="2"/>
        <v>2.2893772893772896E-4</v>
      </c>
      <c r="E37" s="14">
        <f t="shared" si="3"/>
        <v>2.1803593232164661E-4</v>
      </c>
      <c r="F37" s="14">
        <f t="shared" si="4"/>
        <v>4.5787545787545793E-4</v>
      </c>
      <c r="G37" s="14">
        <f t="shared" si="5"/>
        <v>4.3607186464329322E-4</v>
      </c>
      <c r="H37" s="14">
        <f t="shared" si="6"/>
        <v>6.8681318681318676E-4</v>
      </c>
      <c r="I37" s="14">
        <f t="shared" si="7"/>
        <v>1.0175010175010176E-3</v>
      </c>
      <c r="J37" s="14">
        <f t="shared" si="8"/>
        <v>9.6394833236938511E-4</v>
      </c>
      <c r="K37" s="14">
        <f t="shared" si="9"/>
        <v>9.3443970994991419E-4</v>
      </c>
      <c r="L37" s="14">
        <f t="shared" si="10"/>
        <v>1.2049354154617313E-3</v>
      </c>
      <c r="M37" s="14">
        <f t="shared" si="11"/>
        <v>1.493072145246058E-3</v>
      </c>
      <c r="N37" s="14">
        <f t="shared" si="12"/>
        <v>1.4459224985540775E-3</v>
      </c>
      <c r="O37" s="14">
        <f t="shared" si="13"/>
        <v>2.0812520812520815E-3</v>
      </c>
      <c r="P37" s="14">
        <f t="shared" si="14"/>
        <v>1.990762860328078E-3</v>
      </c>
      <c r="Q37" s="14">
        <f t="shared" si="15"/>
        <v>2.8617216117216115E-3</v>
      </c>
      <c r="R37" s="14">
        <f t="shared" si="16"/>
        <v>2.6933850463262232E-3</v>
      </c>
      <c r="S37" s="14">
        <f t="shared" si="17"/>
        <v>2.6015651015651015E-3</v>
      </c>
      <c r="T37" s="14">
        <f t="shared" si="18"/>
        <v>2.5437525437525437E-3</v>
      </c>
      <c r="U37" s="14">
        <f t="shared" si="19"/>
        <v>5.8701981778904854E-3</v>
      </c>
      <c r="V37" s="14">
        <f t="shared" si="20"/>
        <v>5.7234432234432231E-3</v>
      </c>
      <c r="W37" s="14">
        <f t="shared" si="21"/>
        <v>5.3867700926524464E-3</v>
      </c>
      <c r="X37" s="14">
        <f t="shared" si="22"/>
        <v>9.1575091575091579E-3</v>
      </c>
      <c r="Y37" s="14">
        <f t="shared" si="23"/>
        <v>8.5851648351648359E-3</v>
      </c>
      <c r="Z37" s="14">
        <f t="shared" si="24"/>
        <v>8.0801551389786692E-3</v>
      </c>
      <c r="AA37" s="14">
        <f t="shared" si="25"/>
        <v>1.5262515262515262E-2</v>
      </c>
      <c r="AB37" s="14">
        <f t="shared" si="26"/>
        <v>1.4308608058608056E-2</v>
      </c>
    </row>
    <row r="38" spans="1:28">
      <c r="A38" s="15">
        <v>18.5</v>
      </c>
      <c r="B38" s="11">
        <f t="shared" si="0"/>
        <v>154.16666666666666</v>
      </c>
      <c r="C38" s="11">
        <f t="shared" si="1"/>
        <v>161.875</v>
      </c>
      <c r="D38" s="12">
        <f t="shared" si="2"/>
        <v>2.2522522522522523E-4</v>
      </c>
      <c r="E38" s="12">
        <f t="shared" si="3"/>
        <v>2.145002145002145E-4</v>
      </c>
      <c r="F38" s="12">
        <f t="shared" si="4"/>
        <v>4.5045045045045046E-4</v>
      </c>
      <c r="G38" s="12">
        <f t="shared" si="5"/>
        <v>4.29000429000429E-4</v>
      </c>
      <c r="H38" s="12">
        <f t="shared" si="6"/>
        <v>6.7567567567567571E-4</v>
      </c>
      <c r="I38" s="8">
        <f t="shared" si="7"/>
        <v>1.001001001001001E-3</v>
      </c>
      <c r="J38" s="12">
        <f t="shared" si="8"/>
        <v>9.4831673779042201E-4</v>
      </c>
      <c r="K38" s="12">
        <f t="shared" si="9"/>
        <v>9.1928663357234786E-4</v>
      </c>
      <c r="L38" s="12">
        <f t="shared" si="10"/>
        <v>1.1853959222380274E-3</v>
      </c>
      <c r="M38" s="12">
        <f t="shared" si="11"/>
        <v>1.4688601645123384E-3</v>
      </c>
      <c r="N38" s="12">
        <f t="shared" si="12"/>
        <v>1.4224751066856331E-3</v>
      </c>
      <c r="O38" s="12">
        <f t="shared" si="13"/>
        <v>2.0475020475020475E-3</v>
      </c>
      <c r="P38" s="12">
        <f t="shared" si="14"/>
        <v>1.9584802193497847E-3</v>
      </c>
      <c r="Q38" s="12">
        <f t="shared" si="15"/>
        <v>2.8153153153153147E-3</v>
      </c>
      <c r="R38" s="12">
        <f t="shared" si="16"/>
        <v>2.6497085320614728E-3</v>
      </c>
      <c r="S38" s="12">
        <f t="shared" si="17"/>
        <v>2.5593775593775589E-3</v>
      </c>
      <c r="T38" s="12">
        <f t="shared" si="18"/>
        <v>2.502502502502502E-3</v>
      </c>
      <c r="U38" s="12">
        <f t="shared" si="19"/>
        <v>5.7750057750057737E-3</v>
      </c>
      <c r="V38" s="12">
        <f t="shared" si="20"/>
        <v>5.6306306306306295E-3</v>
      </c>
      <c r="W38" s="12">
        <f t="shared" si="21"/>
        <v>5.2994170641229455E-3</v>
      </c>
      <c r="X38" s="12">
        <f t="shared" si="22"/>
        <v>9.0090090090090089E-3</v>
      </c>
      <c r="Y38" s="12">
        <f t="shared" si="23"/>
        <v>8.4459459459459447E-3</v>
      </c>
      <c r="Z38" s="12">
        <f t="shared" si="24"/>
        <v>7.9491255961844191E-3</v>
      </c>
      <c r="AA38" s="12">
        <f t="shared" si="25"/>
        <v>1.5015015015015015E-2</v>
      </c>
      <c r="AB38" s="12">
        <f t="shared" si="26"/>
        <v>1.4076576576576575E-2</v>
      </c>
    </row>
    <row r="39" spans="1:28">
      <c r="A39" s="6">
        <v>18.8</v>
      </c>
      <c r="B39" s="11">
        <f t="shared" si="0"/>
        <v>156.66666666666666</v>
      </c>
      <c r="C39" s="11">
        <f t="shared" si="1"/>
        <v>164.5</v>
      </c>
      <c r="D39" s="12">
        <f t="shared" si="2"/>
        <v>2.2163120567375883E-4</v>
      </c>
      <c r="E39" s="12">
        <f t="shared" si="3"/>
        <v>2.1107733873691317E-4</v>
      </c>
      <c r="F39" s="12">
        <f t="shared" si="4"/>
        <v>4.4326241134751767E-4</v>
      </c>
      <c r="G39" s="12">
        <f t="shared" si="5"/>
        <v>4.2215467747382633E-4</v>
      </c>
      <c r="H39" s="12">
        <f t="shared" si="6"/>
        <v>6.6489361702127658E-4</v>
      </c>
      <c r="I39" s="8">
        <f t="shared" si="7"/>
        <v>9.8502758077226153E-4</v>
      </c>
      <c r="J39" s="12">
        <f t="shared" si="8"/>
        <v>9.3318402388951091E-4</v>
      </c>
      <c r="K39" s="12">
        <f t="shared" si="9"/>
        <v>9.0461716601534224E-4</v>
      </c>
      <c r="L39" s="12">
        <f t="shared" si="10"/>
        <v>1.1664800298618889E-3</v>
      </c>
      <c r="M39" s="12">
        <f t="shared" si="11"/>
        <v>1.4454209065679925E-3</v>
      </c>
      <c r="N39" s="12">
        <f t="shared" si="12"/>
        <v>1.3997760358342665E-3</v>
      </c>
      <c r="O39" s="12">
        <f t="shared" si="13"/>
        <v>2.0148291424887167E-3</v>
      </c>
      <c r="P39" s="12">
        <f t="shared" si="14"/>
        <v>1.9272278754239897E-3</v>
      </c>
      <c r="Q39" s="12">
        <f t="shared" si="15"/>
        <v>2.7703900709219859E-3</v>
      </c>
      <c r="R39" s="12">
        <f t="shared" si="16"/>
        <v>2.6074259491030457E-3</v>
      </c>
      <c r="S39" s="12">
        <f t="shared" si="17"/>
        <v>2.5185364281108962E-3</v>
      </c>
      <c r="T39" s="12">
        <f t="shared" si="18"/>
        <v>2.4625689519306541E-3</v>
      </c>
      <c r="U39" s="12">
        <f t="shared" si="19"/>
        <v>5.6828514275322787E-3</v>
      </c>
      <c r="V39" s="12">
        <f t="shared" si="20"/>
        <v>5.5407801418439718E-3</v>
      </c>
      <c r="W39" s="12">
        <f t="shared" si="21"/>
        <v>5.2148518982060915E-3</v>
      </c>
      <c r="X39" s="12">
        <f t="shared" si="22"/>
        <v>8.8652482269503553E-3</v>
      </c>
      <c r="Y39" s="12">
        <f t="shared" si="23"/>
        <v>8.3111702127659573E-3</v>
      </c>
      <c r="Z39" s="12">
        <f t="shared" si="24"/>
        <v>7.8222778473091368E-3</v>
      </c>
      <c r="AA39" s="12">
        <f t="shared" si="25"/>
        <v>1.4775413711583923E-2</v>
      </c>
      <c r="AB39" s="12">
        <f t="shared" si="26"/>
        <v>1.3851950354609927E-2</v>
      </c>
    </row>
    <row r="40" spans="1:28">
      <c r="A40" s="6">
        <v>19</v>
      </c>
      <c r="B40" s="11">
        <f t="shared" si="0"/>
        <v>158.33333333333334</v>
      </c>
      <c r="C40" s="11">
        <f t="shared" si="1"/>
        <v>166.25000000000003</v>
      </c>
      <c r="D40" s="12">
        <f t="shared" si="2"/>
        <v>2.1929824561403504E-4</v>
      </c>
      <c r="E40" s="12">
        <f t="shared" si="3"/>
        <v>2.0885547201336668E-4</v>
      </c>
      <c r="F40" s="12">
        <f t="shared" si="4"/>
        <v>4.3859649122807008E-4</v>
      </c>
      <c r="G40" s="12">
        <f t="shared" si="5"/>
        <v>4.1771094402673337E-4</v>
      </c>
      <c r="H40" s="12">
        <f t="shared" si="6"/>
        <v>6.5789473684210536E-4</v>
      </c>
      <c r="I40" s="8">
        <f t="shared" si="7"/>
        <v>9.7465886939571123E-4</v>
      </c>
      <c r="J40" s="12">
        <f t="shared" si="8"/>
        <v>9.2336103416435812E-4</v>
      </c>
      <c r="K40" s="12">
        <f t="shared" si="9"/>
        <v>8.9509488005728587E-4</v>
      </c>
      <c r="L40" s="12">
        <f t="shared" si="10"/>
        <v>1.1542012927054481E-3</v>
      </c>
      <c r="M40" s="12">
        <f t="shared" si="11"/>
        <v>1.4302059496567507E-3</v>
      </c>
      <c r="N40" s="12">
        <f t="shared" si="12"/>
        <v>1.3850415512465376E-3</v>
      </c>
      <c r="O40" s="12">
        <f t="shared" si="13"/>
        <v>1.9936204146730457E-3</v>
      </c>
      <c r="P40" s="12">
        <f t="shared" si="14"/>
        <v>1.9069412662090003E-3</v>
      </c>
      <c r="Q40" s="12">
        <f t="shared" si="15"/>
        <v>2.7412280701754389E-3</v>
      </c>
      <c r="R40" s="12">
        <f t="shared" si="16"/>
        <v>2.5799793601651191E-3</v>
      </c>
      <c r="S40" s="12">
        <f t="shared" si="17"/>
        <v>2.492025518341308E-3</v>
      </c>
      <c r="T40" s="12">
        <f t="shared" si="18"/>
        <v>2.4366471734892791E-3</v>
      </c>
      <c r="U40" s="12">
        <f t="shared" si="19"/>
        <v>5.6230319388214135E-3</v>
      </c>
      <c r="V40" s="12">
        <f t="shared" si="20"/>
        <v>5.4824561403508778E-3</v>
      </c>
      <c r="W40" s="12">
        <f t="shared" si="21"/>
        <v>5.1599587203302382E-3</v>
      </c>
      <c r="X40" s="12">
        <f t="shared" si="22"/>
        <v>8.7719298245614048E-3</v>
      </c>
      <c r="Y40" s="12">
        <f t="shared" si="23"/>
        <v>8.2236842105263153E-3</v>
      </c>
      <c r="Z40" s="12">
        <f t="shared" si="24"/>
        <v>7.7399380804953569E-3</v>
      </c>
      <c r="AA40" s="12">
        <f t="shared" si="25"/>
        <v>1.4619883040935672E-2</v>
      </c>
      <c r="AB40" s="12">
        <f t="shared" si="26"/>
        <v>1.3706140350877192E-2</v>
      </c>
    </row>
    <row r="41" spans="1:28">
      <c r="A41" s="6">
        <v>19.2</v>
      </c>
      <c r="B41" s="11">
        <f t="shared" si="0"/>
        <v>160</v>
      </c>
      <c r="C41" s="11">
        <f t="shared" si="1"/>
        <v>168</v>
      </c>
      <c r="D41" s="12">
        <f t="shared" si="2"/>
        <v>2.170138888888889E-4</v>
      </c>
      <c r="E41" s="12">
        <f t="shared" si="3"/>
        <v>2.066798941798942E-4</v>
      </c>
      <c r="F41" s="12">
        <f t="shared" si="4"/>
        <v>4.3402777777777781E-4</v>
      </c>
      <c r="G41" s="12">
        <f t="shared" si="5"/>
        <v>4.1335978835978839E-4</v>
      </c>
      <c r="H41" s="12">
        <f t="shared" si="6"/>
        <v>6.5104166666666663E-4</v>
      </c>
      <c r="I41" s="8">
        <f t="shared" si="7"/>
        <v>9.6450617283950623E-4</v>
      </c>
      <c r="J41" s="12">
        <f t="shared" si="8"/>
        <v>9.1374269005847959E-4</v>
      </c>
      <c r="K41" s="12">
        <f t="shared" si="9"/>
        <v>8.8577097505668939E-4</v>
      </c>
      <c r="L41" s="12">
        <f t="shared" si="10"/>
        <v>1.1421783625730996E-3</v>
      </c>
      <c r="M41" s="12">
        <f t="shared" si="11"/>
        <v>1.4153079710144925E-3</v>
      </c>
      <c r="N41" s="12">
        <f t="shared" si="12"/>
        <v>1.3706140350877192E-3</v>
      </c>
      <c r="O41" s="12">
        <f t="shared" si="13"/>
        <v>1.9728535353535355E-3</v>
      </c>
      <c r="P41" s="12">
        <f t="shared" si="14"/>
        <v>1.8870772946859905E-3</v>
      </c>
      <c r="Q41" s="12">
        <f t="shared" si="15"/>
        <v>2.712673611111111E-3</v>
      </c>
      <c r="R41" s="12">
        <f t="shared" si="16"/>
        <v>2.5531045751633987E-3</v>
      </c>
      <c r="S41" s="12">
        <f t="shared" si="17"/>
        <v>2.4660669191919195E-3</v>
      </c>
      <c r="T41" s="12">
        <f t="shared" si="18"/>
        <v>2.4112654320987653E-3</v>
      </c>
      <c r="U41" s="12">
        <f t="shared" si="19"/>
        <v>5.5644586894586893E-3</v>
      </c>
      <c r="V41" s="12">
        <f t="shared" si="20"/>
        <v>5.425347222222222E-3</v>
      </c>
      <c r="W41" s="12">
        <f t="shared" si="21"/>
        <v>5.1062091503267975E-3</v>
      </c>
      <c r="X41" s="12">
        <f t="shared" si="22"/>
        <v>8.6805555555555559E-3</v>
      </c>
      <c r="Y41" s="12">
        <f t="shared" si="23"/>
        <v>8.1380208333333339E-3</v>
      </c>
      <c r="Z41" s="12">
        <f t="shared" si="24"/>
        <v>7.6593137254901966E-3</v>
      </c>
      <c r="AA41" s="12">
        <f t="shared" si="25"/>
        <v>1.4467592592592593E-2</v>
      </c>
      <c r="AB41" s="12">
        <f t="shared" si="26"/>
        <v>1.3563368055555554E-2</v>
      </c>
    </row>
    <row r="42" spans="1:28">
      <c r="A42" s="6">
        <v>19.5</v>
      </c>
      <c r="B42" s="11">
        <f t="shared" si="0"/>
        <v>162.5</v>
      </c>
      <c r="C42" s="11">
        <f t="shared" si="1"/>
        <v>170.625</v>
      </c>
      <c r="D42" s="12">
        <f t="shared" si="2"/>
        <v>2.1367521367521368E-4</v>
      </c>
      <c r="E42" s="12">
        <f t="shared" si="3"/>
        <v>2.0350020350020349E-4</v>
      </c>
      <c r="F42" s="12">
        <f t="shared" si="4"/>
        <v>4.2735042735042735E-4</v>
      </c>
      <c r="G42" s="12">
        <f t="shared" si="5"/>
        <v>4.0700040700040698E-4</v>
      </c>
      <c r="H42" s="12">
        <f t="shared" si="6"/>
        <v>6.4102564102564103E-4</v>
      </c>
      <c r="I42" s="8">
        <f t="shared" si="7"/>
        <v>9.4966761633428294E-4</v>
      </c>
      <c r="J42" s="12">
        <f t="shared" si="8"/>
        <v>8.9968511021142603E-4</v>
      </c>
      <c r="K42" s="12">
        <f t="shared" si="9"/>
        <v>8.7214372928658644E-4</v>
      </c>
      <c r="L42" s="12">
        <f t="shared" si="10"/>
        <v>1.1246063877642827E-3</v>
      </c>
      <c r="M42" s="12">
        <f t="shared" si="11"/>
        <v>1.3935340022296543E-3</v>
      </c>
      <c r="N42" s="12">
        <f t="shared" si="12"/>
        <v>1.3495276653171392E-3</v>
      </c>
      <c r="O42" s="12">
        <f t="shared" si="13"/>
        <v>1.9425019425019425E-3</v>
      </c>
      <c r="P42" s="12">
        <f t="shared" si="14"/>
        <v>1.8580453363062058E-3</v>
      </c>
      <c r="Q42" s="12">
        <f t="shared" si="15"/>
        <v>2.670940170940171E-3</v>
      </c>
      <c r="R42" s="12">
        <f t="shared" si="16"/>
        <v>2.5138260432378081E-3</v>
      </c>
      <c r="S42" s="12">
        <f t="shared" si="17"/>
        <v>2.4281274281274285E-3</v>
      </c>
      <c r="T42" s="12">
        <f t="shared" si="18"/>
        <v>2.3741690408357078E-3</v>
      </c>
      <c r="U42" s="12">
        <f t="shared" si="19"/>
        <v>5.4788516326977873E-3</v>
      </c>
      <c r="V42" s="12">
        <f t="shared" si="20"/>
        <v>5.341880341880342E-3</v>
      </c>
      <c r="W42" s="12">
        <f t="shared" si="21"/>
        <v>5.0276520864756162E-3</v>
      </c>
      <c r="X42" s="12">
        <f t="shared" si="22"/>
        <v>8.5470085470085479E-3</v>
      </c>
      <c r="Y42" s="12">
        <f t="shared" si="23"/>
        <v>8.0128205128205138E-3</v>
      </c>
      <c r="Z42" s="12">
        <f t="shared" si="24"/>
        <v>7.5414781297134248E-3</v>
      </c>
      <c r="AA42" s="12">
        <f t="shared" si="25"/>
        <v>1.4245014245014244E-2</v>
      </c>
      <c r="AB42" s="12">
        <f t="shared" si="26"/>
        <v>1.3354700854700852E-2</v>
      </c>
    </row>
    <row r="43" spans="1:28">
      <c r="A43" s="6">
        <v>19.8</v>
      </c>
      <c r="B43" s="11">
        <f t="shared" si="0"/>
        <v>165</v>
      </c>
      <c r="C43" s="11">
        <f t="shared" si="1"/>
        <v>173.25</v>
      </c>
      <c r="D43" s="12">
        <f t="shared" si="2"/>
        <v>2.104377104377104E-4</v>
      </c>
      <c r="E43" s="12">
        <f t="shared" si="3"/>
        <v>2.0041686708353372E-4</v>
      </c>
      <c r="F43" s="12">
        <f t="shared" si="4"/>
        <v>4.208754208754208E-4</v>
      </c>
      <c r="G43" s="12">
        <f t="shared" si="5"/>
        <v>4.0083373416706743E-4</v>
      </c>
      <c r="H43" s="12">
        <f t="shared" si="6"/>
        <v>6.3131313131313137E-4</v>
      </c>
      <c r="I43" s="8">
        <f t="shared" si="7"/>
        <v>9.352787130564907E-4</v>
      </c>
      <c r="J43" s="12">
        <f t="shared" si="8"/>
        <v>8.8605351763246492E-4</v>
      </c>
      <c r="K43" s="12">
        <f t="shared" si="9"/>
        <v>8.5892943035800165E-4</v>
      </c>
      <c r="L43" s="12">
        <f t="shared" si="10"/>
        <v>1.1075668970405811E-3</v>
      </c>
      <c r="M43" s="12">
        <f t="shared" si="11"/>
        <v>1.3724198506807202E-3</v>
      </c>
      <c r="N43" s="12">
        <f t="shared" si="12"/>
        <v>1.3290802764486978E-3</v>
      </c>
      <c r="O43" s="12">
        <f t="shared" si="13"/>
        <v>1.9130700948882763E-3</v>
      </c>
      <c r="P43" s="12">
        <f t="shared" si="14"/>
        <v>1.8298931342409599E-3</v>
      </c>
      <c r="Q43" s="12">
        <f t="shared" si="15"/>
        <v>2.6304713804713798E-3</v>
      </c>
      <c r="R43" s="12">
        <f t="shared" si="16"/>
        <v>2.4757377698554164E-3</v>
      </c>
      <c r="S43" s="12">
        <f t="shared" si="17"/>
        <v>2.3913376186103451E-3</v>
      </c>
      <c r="T43" s="12">
        <f t="shared" si="18"/>
        <v>2.3381967826412264E-3</v>
      </c>
      <c r="U43" s="12">
        <f t="shared" si="19"/>
        <v>5.3958387291720613E-3</v>
      </c>
      <c r="V43" s="12">
        <f t="shared" si="20"/>
        <v>5.2609427609427595E-3</v>
      </c>
      <c r="W43" s="12">
        <f t="shared" si="21"/>
        <v>4.9514755397108328E-3</v>
      </c>
      <c r="X43" s="12">
        <f t="shared" si="22"/>
        <v>8.4175084175084156E-3</v>
      </c>
      <c r="Y43" s="12">
        <f t="shared" si="23"/>
        <v>7.8914141414141402E-3</v>
      </c>
      <c r="Z43" s="12">
        <f t="shared" si="24"/>
        <v>7.4272133095662496E-3</v>
      </c>
      <c r="AA43" s="12">
        <f t="shared" si="25"/>
        <v>1.4029180695847361E-2</v>
      </c>
      <c r="AB43" s="12">
        <f t="shared" si="26"/>
        <v>1.31523569023569E-2</v>
      </c>
    </row>
    <row r="44" spans="1:28">
      <c r="A44" s="6">
        <v>20</v>
      </c>
      <c r="B44" s="11">
        <f t="shared" si="0"/>
        <v>166.66666666666666</v>
      </c>
      <c r="C44" s="11">
        <f t="shared" si="1"/>
        <v>175</v>
      </c>
      <c r="D44" s="12">
        <f t="shared" si="2"/>
        <v>2.0833333333333335E-4</v>
      </c>
      <c r="E44" s="12">
        <f t="shared" si="3"/>
        <v>1.9841269841269841E-4</v>
      </c>
      <c r="F44" s="12">
        <f t="shared" si="4"/>
        <v>4.1666666666666669E-4</v>
      </c>
      <c r="G44" s="12">
        <f t="shared" si="5"/>
        <v>3.9682539682539683E-4</v>
      </c>
      <c r="H44" s="12">
        <f t="shared" si="6"/>
        <v>6.2500000000000001E-4</v>
      </c>
      <c r="I44" s="8">
        <f t="shared" si="7"/>
        <v>9.2592592592592596E-4</v>
      </c>
      <c r="J44" s="12">
        <f t="shared" si="8"/>
        <v>8.7719298245614048E-4</v>
      </c>
      <c r="K44" s="12">
        <f t="shared" si="9"/>
        <v>8.5034013605442185E-4</v>
      </c>
      <c r="L44" s="12">
        <f t="shared" si="10"/>
        <v>1.0964912280701754E-3</v>
      </c>
      <c r="M44" s="12">
        <f t="shared" si="11"/>
        <v>1.358695652173913E-3</v>
      </c>
      <c r="N44" s="12">
        <f t="shared" si="12"/>
        <v>1.3157894736842107E-3</v>
      </c>
      <c r="O44" s="12">
        <f t="shared" si="13"/>
        <v>1.893939393939394E-3</v>
      </c>
      <c r="P44" s="12">
        <f t="shared" si="14"/>
        <v>1.8115942028985507E-3</v>
      </c>
      <c r="Q44" s="12">
        <f t="shared" si="15"/>
        <v>2.6041666666666665E-3</v>
      </c>
      <c r="R44" s="12">
        <f t="shared" si="16"/>
        <v>2.4509803921568627E-3</v>
      </c>
      <c r="S44" s="12">
        <f t="shared" si="17"/>
        <v>2.3674242424242425E-3</v>
      </c>
      <c r="T44" s="12">
        <f t="shared" si="18"/>
        <v>2.3148148148148147E-3</v>
      </c>
      <c r="U44" s="12">
        <f t="shared" si="19"/>
        <v>5.341880341880342E-3</v>
      </c>
      <c r="V44" s="12">
        <f t="shared" si="20"/>
        <v>5.208333333333333E-3</v>
      </c>
      <c r="W44" s="12">
        <f t="shared" si="21"/>
        <v>4.9019607843137254E-3</v>
      </c>
      <c r="X44" s="12">
        <f t="shared" si="22"/>
        <v>8.3333333333333332E-3</v>
      </c>
      <c r="Y44" s="12">
        <f t="shared" si="23"/>
        <v>7.8125E-3</v>
      </c>
      <c r="Z44" s="12">
        <f t="shared" si="24"/>
        <v>7.352941176470589E-3</v>
      </c>
      <c r="AA44" s="12">
        <f t="shared" si="25"/>
        <v>1.3888888888888888E-2</v>
      </c>
      <c r="AB44" s="12">
        <f t="shared" si="26"/>
        <v>1.3020833333333332E-2</v>
      </c>
    </row>
    <row r="45" spans="1:28">
      <c r="A45" s="6">
        <v>20.2</v>
      </c>
      <c r="B45" s="11">
        <f t="shared" si="0"/>
        <v>168.33333333333331</v>
      </c>
      <c r="C45" s="11">
        <f t="shared" si="1"/>
        <v>176.75</v>
      </c>
      <c r="D45" s="12">
        <f t="shared" si="2"/>
        <v>2.062706270627063E-4</v>
      </c>
      <c r="E45" s="12">
        <f t="shared" si="3"/>
        <v>1.9644821625019646E-4</v>
      </c>
      <c r="F45" s="12">
        <f t="shared" si="4"/>
        <v>4.125412541254126E-4</v>
      </c>
      <c r="G45" s="12">
        <f t="shared" si="5"/>
        <v>3.9289643250039292E-4</v>
      </c>
      <c r="H45" s="12">
        <f t="shared" si="6"/>
        <v>6.1881188118811893E-4</v>
      </c>
      <c r="I45" s="8">
        <f t="shared" si="7"/>
        <v>9.1675834250091689E-4</v>
      </c>
      <c r="J45" s="12">
        <f t="shared" si="8"/>
        <v>8.6850790342192128E-4</v>
      </c>
      <c r="K45" s="12">
        <f t="shared" si="9"/>
        <v>8.4192092678655637E-4</v>
      </c>
      <c r="L45" s="12">
        <f t="shared" si="10"/>
        <v>1.0856348792774016E-3</v>
      </c>
      <c r="M45" s="12">
        <f t="shared" si="11"/>
        <v>1.3452432199741716E-3</v>
      </c>
      <c r="N45" s="12">
        <f t="shared" si="12"/>
        <v>1.302761855132882E-3</v>
      </c>
      <c r="O45" s="12">
        <f t="shared" si="13"/>
        <v>1.8751875187518754E-3</v>
      </c>
      <c r="P45" s="12">
        <f t="shared" si="14"/>
        <v>1.7936576266322287E-3</v>
      </c>
      <c r="Q45" s="12">
        <f t="shared" si="15"/>
        <v>2.5783828382838284E-3</v>
      </c>
      <c r="R45" s="12">
        <f t="shared" si="16"/>
        <v>2.4267132595612506E-3</v>
      </c>
      <c r="S45" s="12">
        <f t="shared" si="17"/>
        <v>2.3439843984398444E-3</v>
      </c>
      <c r="T45" s="12">
        <f t="shared" si="18"/>
        <v>2.2918958562522921E-3</v>
      </c>
      <c r="U45" s="12">
        <f t="shared" si="19"/>
        <v>5.2889904375052893E-3</v>
      </c>
      <c r="V45" s="12">
        <f t="shared" si="20"/>
        <v>5.1567656765676567E-3</v>
      </c>
      <c r="W45" s="12">
        <f t="shared" si="21"/>
        <v>4.8534265191225012E-3</v>
      </c>
      <c r="X45" s="12">
        <f t="shared" si="22"/>
        <v>8.2508250825082518E-3</v>
      </c>
      <c r="Y45" s="12">
        <f t="shared" si="23"/>
        <v>7.7351485148514851E-3</v>
      </c>
      <c r="Z45" s="12">
        <f t="shared" si="24"/>
        <v>7.2801397786837509E-3</v>
      </c>
      <c r="AA45" s="12">
        <f t="shared" si="25"/>
        <v>1.3751375137513752E-2</v>
      </c>
      <c r="AB45" s="12">
        <f t="shared" si="26"/>
        <v>1.2891914191419142E-2</v>
      </c>
    </row>
    <row r="46" spans="1:28">
      <c r="A46" s="6">
        <v>20.5</v>
      </c>
      <c r="B46" s="11">
        <f t="shared" si="0"/>
        <v>170.83333333333334</v>
      </c>
      <c r="C46" s="11">
        <f t="shared" si="1"/>
        <v>179.37500000000003</v>
      </c>
      <c r="D46" s="12">
        <f t="shared" si="2"/>
        <v>2.0325203252032523E-4</v>
      </c>
      <c r="E46" s="12">
        <f t="shared" si="3"/>
        <v>1.9357336430507165E-4</v>
      </c>
      <c r="F46" s="12">
        <f t="shared" si="4"/>
        <v>4.0650406504065046E-4</v>
      </c>
      <c r="G46" s="12">
        <f t="shared" si="5"/>
        <v>3.871467286101433E-4</v>
      </c>
      <c r="H46" s="12">
        <f t="shared" si="6"/>
        <v>6.0975609756097561E-4</v>
      </c>
      <c r="I46" s="8">
        <f t="shared" si="7"/>
        <v>9.0334236675700097E-4</v>
      </c>
      <c r="J46" s="12">
        <f t="shared" si="8"/>
        <v>8.5579803166452729E-4</v>
      </c>
      <c r="K46" s="12">
        <f t="shared" si="9"/>
        <v>8.2960013273602139E-4</v>
      </c>
      <c r="L46" s="12">
        <f t="shared" si="10"/>
        <v>1.069747539580659E-3</v>
      </c>
      <c r="M46" s="12">
        <f t="shared" si="11"/>
        <v>1.3255567338282077E-3</v>
      </c>
      <c r="N46" s="12">
        <f t="shared" si="12"/>
        <v>1.2836970474967909E-3</v>
      </c>
      <c r="O46" s="12">
        <f t="shared" si="13"/>
        <v>1.8477457501847748E-3</v>
      </c>
      <c r="P46" s="12">
        <f t="shared" si="14"/>
        <v>1.7674089784376107E-3</v>
      </c>
      <c r="Q46" s="12">
        <f t="shared" si="15"/>
        <v>2.540650406504065E-3</v>
      </c>
      <c r="R46" s="12">
        <f t="shared" si="16"/>
        <v>2.3912003825920613E-3</v>
      </c>
      <c r="S46" s="12">
        <f t="shared" si="17"/>
        <v>2.3096821877309683E-3</v>
      </c>
      <c r="T46" s="12">
        <f t="shared" si="18"/>
        <v>2.2583559168925025E-3</v>
      </c>
      <c r="U46" s="12">
        <f t="shared" si="19"/>
        <v>5.211590577444236E-3</v>
      </c>
      <c r="V46" s="12">
        <f t="shared" si="20"/>
        <v>5.08130081300813E-3</v>
      </c>
      <c r="W46" s="12">
        <f t="shared" si="21"/>
        <v>4.7824007651841227E-3</v>
      </c>
      <c r="X46" s="12">
        <f t="shared" si="22"/>
        <v>8.130081300813009E-3</v>
      </c>
      <c r="Y46" s="12">
        <f t="shared" si="23"/>
        <v>7.6219512195121958E-3</v>
      </c>
      <c r="Z46" s="12">
        <f t="shared" si="24"/>
        <v>7.1736011477761853E-3</v>
      </c>
      <c r="AA46" s="12">
        <f t="shared" si="25"/>
        <v>1.3550135501355013E-2</v>
      </c>
      <c r="AB46" s="12">
        <f t="shared" si="26"/>
        <v>1.2703252032520325E-2</v>
      </c>
    </row>
    <row r="47" spans="1:28">
      <c r="A47" s="6">
        <v>20.8</v>
      </c>
      <c r="B47" s="11">
        <f t="shared" si="0"/>
        <v>173.33333333333334</v>
      </c>
      <c r="C47" s="11">
        <f t="shared" si="1"/>
        <v>182.00000000000003</v>
      </c>
      <c r="D47" s="12">
        <f t="shared" si="2"/>
        <v>2.0032051282051284E-4</v>
      </c>
      <c r="E47" s="12">
        <f t="shared" si="3"/>
        <v>1.9078144078144078E-4</v>
      </c>
      <c r="F47" s="12">
        <f t="shared" si="4"/>
        <v>4.0064102564102568E-4</v>
      </c>
      <c r="G47" s="12">
        <f t="shared" si="5"/>
        <v>3.8156288156288156E-4</v>
      </c>
      <c r="H47" s="12">
        <f t="shared" si="6"/>
        <v>6.0096153846153839E-4</v>
      </c>
      <c r="I47" s="8">
        <f t="shared" si="7"/>
        <v>8.9031339031339033E-4</v>
      </c>
      <c r="J47" s="12">
        <f t="shared" si="8"/>
        <v>8.4345479082321203E-4</v>
      </c>
      <c r="K47" s="12">
        <f t="shared" si="9"/>
        <v>8.1763474620617489E-4</v>
      </c>
      <c r="L47" s="12">
        <f t="shared" si="10"/>
        <v>1.0543184885290148E-3</v>
      </c>
      <c r="M47" s="12">
        <f t="shared" si="11"/>
        <v>1.3064381270903008E-3</v>
      </c>
      <c r="N47" s="12">
        <f t="shared" si="12"/>
        <v>1.2651821862348176E-3</v>
      </c>
      <c r="O47" s="12">
        <f t="shared" si="13"/>
        <v>1.8210955710955712E-3</v>
      </c>
      <c r="P47" s="12">
        <f t="shared" si="14"/>
        <v>1.741917502787068E-3</v>
      </c>
      <c r="Q47" s="12">
        <f t="shared" si="15"/>
        <v>2.50400641025641E-3</v>
      </c>
      <c r="R47" s="12">
        <f t="shared" si="16"/>
        <v>2.3567119155354448E-3</v>
      </c>
      <c r="S47" s="12">
        <f t="shared" si="17"/>
        <v>2.2763694638694635E-3</v>
      </c>
      <c r="T47" s="12">
        <f t="shared" si="18"/>
        <v>2.2257834757834754E-3</v>
      </c>
      <c r="U47" s="12">
        <f t="shared" si="19"/>
        <v>5.1364234056541745E-3</v>
      </c>
      <c r="V47" s="12">
        <f t="shared" si="20"/>
        <v>5.0080128205128201E-3</v>
      </c>
      <c r="W47" s="12">
        <f t="shared" si="21"/>
        <v>4.7134238310708896E-3</v>
      </c>
      <c r="X47" s="12">
        <f t="shared" si="22"/>
        <v>8.0128205128205138E-3</v>
      </c>
      <c r="Y47" s="12">
        <f t="shared" si="23"/>
        <v>7.512019230769231E-3</v>
      </c>
      <c r="Z47" s="12">
        <f t="shared" si="24"/>
        <v>7.0701357466063357E-3</v>
      </c>
      <c r="AA47" s="12">
        <f t="shared" si="25"/>
        <v>1.3354700854700854E-2</v>
      </c>
      <c r="AB47" s="12">
        <f t="shared" si="26"/>
        <v>1.252003205128205E-2</v>
      </c>
    </row>
    <row r="48" spans="1:28">
      <c r="A48" s="6">
        <v>21</v>
      </c>
      <c r="B48" s="11">
        <f t="shared" si="0"/>
        <v>175</v>
      </c>
      <c r="C48" s="11">
        <f t="shared" si="1"/>
        <v>183.75</v>
      </c>
      <c r="D48" s="12">
        <f t="shared" si="2"/>
        <v>1.9841269841269844E-4</v>
      </c>
      <c r="E48" s="12">
        <f t="shared" si="3"/>
        <v>1.889644746787604E-4</v>
      </c>
      <c r="F48" s="12">
        <f t="shared" si="4"/>
        <v>3.9682539682539688E-4</v>
      </c>
      <c r="G48" s="12">
        <f t="shared" si="5"/>
        <v>3.779289493575208E-4</v>
      </c>
      <c r="H48" s="12">
        <f t="shared" si="6"/>
        <v>5.9523809523809518E-4</v>
      </c>
      <c r="I48" s="8">
        <f t="shared" si="7"/>
        <v>8.8183421516754856E-4</v>
      </c>
      <c r="J48" s="12">
        <f t="shared" si="8"/>
        <v>8.3542188805346717E-4</v>
      </c>
      <c r="K48" s="12">
        <f t="shared" si="9"/>
        <v>8.0984774862325891E-4</v>
      </c>
      <c r="L48" s="12">
        <f t="shared" si="10"/>
        <v>1.0442773600668337E-3</v>
      </c>
      <c r="M48" s="12">
        <f t="shared" si="11"/>
        <v>1.2939958592132503E-3</v>
      </c>
      <c r="N48" s="12">
        <f t="shared" si="12"/>
        <v>1.2531328320802004E-3</v>
      </c>
      <c r="O48" s="12">
        <f t="shared" si="13"/>
        <v>1.803751803751804E-3</v>
      </c>
      <c r="P48" s="12">
        <f t="shared" si="14"/>
        <v>1.7253278122843342E-3</v>
      </c>
      <c r="Q48" s="12">
        <f t="shared" si="15"/>
        <v>2.48015873015873E-3</v>
      </c>
      <c r="R48" s="12">
        <f t="shared" si="16"/>
        <v>2.334267040149393E-3</v>
      </c>
      <c r="S48" s="12">
        <f t="shared" si="17"/>
        <v>2.2546897546897545E-3</v>
      </c>
      <c r="T48" s="12">
        <f t="shared" si="18"/>
        <v>2.2045855379188711E-3</v>
      </c>
      <c r="U48" s="12">
        <f t="shared" si="19"/>
        <v>5.0875050875050874E-3</v>
      </c>
      <c r="V48" s="12">
        <f t="shared" si="20"/>
        <v>4.96031746031746E-3</v>
      </c>
      <c r="W48" s="12">
        <f t="shared" si="21"/>
        <v>4.6685340802987861E-3</v>
      </c>
      <c r="X48" s="12">
        <f t="shared" si="22"/>
        <v>7.9365079365079378E-3</v>
      </c>
      <c r="Y48" s="12">
        <f t="shared" si="23"/>
        <v>7.4404761904761909E-3</v>
      </c>
      <c r="Z48" s="12">
        <f t="shared" si="24"/>
        <v>7.0028011204481804E-3</v>
      </c>
      <c r="AA48" s="12">
        <f t="shared" si="25"/>
        <v>1.3227513227513227E-2</v>
      </c>
      <c r="AB48" s="12">
        <f t="shared" si="26"/>
        <v>1.240079365079365E-2</v>
      </c>
    </row>
    <row r="49" spans="1:28">
      <c r="A49" s="6">
        <v>21.2</v>
      </c>
      <c r="B49" s="11">
        <f t="shared" si="0"/>
        <v>176.66666666666666</v>
      </c>
      <c r="C49" s="11">
        <f t="shared" si="1"/>
        <v>185.5</v>
      </c>
      <c r="D49" s="12">
        <f t="shared" si="2"/>
        <v>1.9654088050314466E-4</v>
      </c>
      <c r="E49" s="12">
        <f t="shared" si="3"/>
        <v>1.8718179095537587E-4</v>
      </c>
      <c r="F49" s="12">
        <f t="shared" si="4"/>
        <v>3.9308176100628933E-4</v>
      </c>
      <c r="G49" s="12">
        <f t="shared" si="5"/>
        <v>3.7436358191075174E-4</v>
      </c>
      <c r="H49" s="12">
        <f t="shared" si="6"/>
        <v>5.8962264150943394E-4</v>
      </c>
      <c r="I49" s="8">
        <f t="shared" si="7"/>
        <v>8.735150244584207E-4</v>
      </c>
      <c r="J49" s="12">
        <f t="shared" si="8"/>
        <v>8.2754054948692491E-4</v>
      </c>
      <c r="K49" s="12">
        <f t="shared" si="9"/>
        <v>8.0220767552303951E-4</v>
      </c>
      <c r="L49" s="12">
        <f t="shared" si="10"/>
        <v>1.0344256868586562E-3</v>
      </c>
      <c r="M49" s="12">
        <f t="shared" si="11"/>
        <v>1.281788351107465E-3</v>
      </c>
      <c r="N49" s="12">
        <f t="shared" si="12"/>
        <v>1.2413108242303873E-3</v>
      </c>
      <c r="O49" s="12">
        <f t="shared" si="13"/>
        <v>1.7867352773013152E-3</v>
      </c>
      <c r="P49" s="12">
        <f t="shared" si="14"/>
        <v>1.7090511348099536E-3</v>
      </c>
      <c r="Q49" s="12">
        <f t="shared" si="15"/>
        <v>2.4567610062893081E-3</v>
      </c>
      <c r="R49" s="12">
        <f t="shared" si="16"/>
        <v>2.3122456529781725E-3</v>
      </c>
      <c r="S49" s="12">
        <f t="shared" si="17"/>
        <v>2.2334190966266437E-3</v>
      </c>
      <c r="T49" s="12">
        <f t="shared" si="18"/>
        <v>2.1837875611460515E-3</v>
      </c>
      <c r="U49" s="12">
        <f t="shared" si="19"/>
        <v>5.0395097564908883E-3</v>
      </c>
      <c r="V49" s="12">
        <f t="shared" si="20"/>
        <v>4.9135220125786161E-3</v>
      </c>
      <c r="W49" s="12">
        <f t="shared" si="21"/>
        <v>4.624491305956345E-3</v>
      </c>
      <c r="X49" s="12">
        <f t="shared" si="22"/>
        <v>7.8616352201257862E-3</v>
      </c>
      <c r="Y49" s="12">
        <f t="shared" si="23"/>
        <v>7.3702830188679246E-3</v>
      </c>
      <c r="Z49" s="12">
        <f t="shared" si="24"/>
        <v>6.9367369589345175E-3</v>
      </c>
      <c r="AA49" s="12">
        <f t="shared" si="25"/>
        <v>1.3102725366876311E-2</v>
      </c>
      <c r="AB49" s="12">
        <f t="shared" si="26"/>
        <v>1.2283805031446542E-2</v>
      </c>
    </row>
    <row r="50" spans="1:28">
      <c r="A50" s="6">
        <v>21.5</v>
      </c>
      <c r="B50" s="11">
        <f t="shared" si="0"/>
        <v>179.16666666666666</v>
      </c>
      <c r="C50" s="11">
        <f t="shared" si="1"/>
        <v>188.125</v>
      </c>
      <c r="D50" s="12">
        <f t="shared" si="2"/>
        <v>1.937984496124031E-4</v>
      </c>
      <c r="E50" s="12">
        <f t="shared" si="3"/>
        <v>1.8456995201181247E-4</v>
      </c>
      <c r="F50" s="12">
        <f t="shared" si="4"/>
        <v>3.875968992248062E-4</v>
      </c>
      <c r="G50" s="12">
        <f t="shared" si="5"/>
        <v>3.6913990402362494E-4</v>
      </c>
      <c r="H50" s="12">
        <f t="shared" si="6"/>
        <v>5.8139534883720919E-4</v>
      </c>
      <c r="I50" s="8">
        <f t="shared" si="7"/>
        <v>8.6132644272179156E-4</v>
      </c>
      <c r="J50" s="12">
        <f t="shared" si="8"/>
        <v>8.1599347205222358E-4</v>
      </c>
      <c r="K50" s="12">
        <f t="shared" si="9"/>
        <v>7.9101408005062491E-4</v>
      </c>
      <c r="L50" s="12">
        <f t="shared" si="10"/>
        <v>1.0199918400652795E-3</v>
      </c>
      <c r="M50" s="12">
        <f t="shared" si="11"/>
        <v>1.2639029322548026E-3</v>
      </c>
      <c r="N50" s="12">
        <f t="shared" si="12"/>
        <v>1.2239902080783353E-3</v>
      </c>
      <c r="O50" s="12">
        <f t="shared" si="13"/>
        <v>1.7618040873854828E-3</v>
      </c>
      <c r="P50" s="12">
        <f t="shared" si="14"/>
        <v>1.6852039096730703E-3</v>
      </c>
      <c r="Q50" s="12">
        <f t="shared" si="15"/>
        <v>2.4224806201550387E-3</v>
      </c>
      <c r="R50" s="12">
        <f t="shared" si="16"/>
        <v>2.2799817601459192E-3</v>
      </c>
      <c r="S50" s="12">
        <f t="shared" si="17"/>
        <v>2.2022551092318538E-3</v>
      </c>
      <c r="T50" s="12">
        <f t="shared" si="18"/>
        <v>2.1533161068044791E-3</v>
      </c>
      <c r="U50" s="12">
        <f t="shared" si="19"/>
        <v>4.9691910157026436E-3</v>
      </c>
      <c r="V50" s="12">
        <f t="shared" si="20"/>
        <v>4.8449612403100775E-3</v>
      </c>
      <c r="W50" s="12">
        <f t="shared" si="21"/>
        <v>4.5599635202918385E-3</v>
      </c>
      <c r="X50" s="12">
        <f t="shared" si="22"/>
        <v>7.7519379844961231E-3</v>
      </c>
      <c r="Y50" s="12">
        <f t="shared" si="23"/>
        <v>7.2674418604651144E-3</v>
      </c>
      <c r="Z50" s="12">
        <f t="shared" si="24"/>
        <v>6.8399452804377555E-3</v>
      </c>
      <c r="AA50" s="12">
        <f t="shared" si="25"/>
        <v>1.2919896640826871E-2</v>
      </c>
      <c r="AB50" s="12">
        <f t="shared" si="26"/>
        <v>1.2112403100775191E-2</v>
      </c>
    </row>
    <row r="51" spans="1:28">
      <c r="A51" s="6">
        <v>21.8</v>
      </c>
      <c r="B51" s="11">
        <f t="shared" si="0"/>
        <v>181.66666666666666</v>
      </c>
      <c r="C51" s="11">
        <f t="shared" si="1"/>
        <v>190.75</v>
      </c>
      <c r="D51" s="12">
        <f t="shared" si="2"/>
        <v>1.9113149847094799E-4</v>
      </c>
      <c r="E51" s="12">
        <f t="shared" si="3"/>
        <v>1.8202999854375997E-4</v>
      </c>
      <c r="F51" s="12">
        <f t="shared" si="4"/>
        <v>3.8226299694189597E-4</v>
      </c>
      <c r="G51" s="12">
        <f t="shared" si="5"/>
        <v>3.6405999708751994E-4</v>
      </c>
      <c r="H51" s="12">
        <f t="shared" si="6"/>
        <v>5.7339449541284396E-4</v>
      </c>
      <c r="I51" s="8">
        <f t="shared" si="7"/>
        <v>8.4947332653754657E-4</v>
      </c>
      <c r="J51" s="12">
        <f t="shared" si="8"/>
        <v>8.0476420408820209E-4</v>
      </c>
      <c r="K51" s="12">
        <f t="shared" si="9"/>
        <v>7.8012856518754287E-4</v>
      </c>
      <c r="L51" s="12">
        <f t="shared" si="10"/>
        <v>1.0059552551102528E-3</v>
      </c>
      <c r="M51" s="12">
        <f t="shared" si="11"/>
        <v>1.2465097726366173E-3</v>
      </c>
      <c r="N51" s="12">
        <f t="shared" si="12"/>
        <v>1.2071463061323032E-3</v>
      </c>
      <c r="O51" s="12">
        <f t="shared" si="13"/>
        <v>1.7375590770086181E-3</v>
      </c>
      <c r="P51" s="12">
        <f t="shared" si="14"/>
        <v>1.6620130301821564E-3</v>
      </c>
      <c r="Q51" s="12">
        <f t="shared" si="15"/>
        <v>2.38914373088685E-3</v>
      </c>
      <c r="R51" s="12">
        <f t="shared" si="16"/>
        <v>2.2486058643640941E-3</v>
      </c>
      <c r="S51" s="12">
        <f t="shared" si="17"/>
        <v>2.1719488462607728E-3</v>
      </c>
      <c r="T51" s="12">
        <f t="shared" si="18"/>
        <v>2.1236833163438668E-3</v>
      </c>
      <c r="U51" s="12">
        <f t="shared" si="19"/>
        <v>4.9008076531012312E-3</v>
      </c>
      <c r="V51" s="12">
        <f t="shared" si="20"/>
        <v>4.7782874617737E-3</v>
      </c>
      <c r="W51" s="12">
        <f t="shared" si="21"/>
        <v>4.4972117287281881E-3</v>
      </c>
      <c r="X51" s="12">
        <f t="shared" si="22"/>
        <v>7.6452599388379195E-3</v>
      </c>
      <c r="Y51" s="12">
        <f t="shared" si="23"/>
        <v>7.1674311926605491E-3</v>
      </c>
      <c r="Z51" s="12">
        <f t="shared" si="24"/>
        <v>6.7458175930922822E-3</v>
      </c>
      <c r="AA51" s="12">
        <f t="shared" si="25"/>
        <v>1.27420998980632E-2</v>
      </c>
      <c r="AB51" s="12">
        <f t="shared" si="26"/>
        <v>1.1945718654434249E-2</v>
      </c>
    </row>
    <row r="52" spans="1:28">
      <c r="A52" s="6">
        <v>22</v>
      </c>
      <c r="B52" s="11">
        <f t="shared" si="0"/>
        <v>183.33333333333331</v>
      </c>
      <c r="C52" s="11">
        <f t="shared" si="1"/>
        <v>192.5</v>
      </c>
      <c r="D52" s="12">
        <f t="shared" si="2"/>
        <v>1.8939393939393937E-4</v>
      </c>
      <c r="E52" s="12">
        <f t="shared" si="3"/>
        <v>1.8037518037518035E-4</v>
      </c>
      <c r="F52" s="12">
        <f t="shared" si="4"/>
        <v>3.7878787878787873E-4</v>
      </c>
      <c r="G52" s="12">
        <f t="shared" si="5"/>
        <v>3.607503607503607E-4</v>
      </c>
      <c r="H52" s="12">
        <f t="shared" si="6"/>
        <v>5.6818181818181815E-4</v>
      </c>
      <c r="I52" s="8">
        <f t="shared" si="7"/>
        <v>8.4175084175084161E-4</v>
      </c>
      <c r="J52" s="12">
        <f t="shared" si="8"/>
        <v>7.974481658692184E-4</v>
      </c>
      <c r="K52" s="12">
        <f t="shared" si="9"/>
        <v>7.7303648732220153E-4</v>
      </c>
      <c r="L52" s="12">
        <f t="shared" si="10"/>
        <v>9.9681020733652305E-4</v>
      </c>
      <c r="M52" s="12">
        <f t="shared" si="11"/>
        <v>1.235177865612648E-3</v>
      </c>
      <c r="N52" s="12">
        <f t="shared" si="12"/>
        <v>1.1961722488038277E-3</v>
      </c>
      <c r="O52" s="12">
        <f t="shared" si="13"/>
        <v>1.7217630853994489E-3</v>
      </c>
      <c r="P52" s="12">
        <f t="shared" si="14"/>
        <v>1.646903820816864E-3</v>
      </c>
      <c r="Q52" s="12">
        <f t="shared" si="15"/>
        <v>2.3674242424242416E-3</v>
      </c>
      <c r="R52" s="12">
        <f t="shared" si="16"/>
        <v>2.2281639928698749E-3</v>
      </c>
      <c r="S52" s="12">
        <f t="shared" si="17"/>
        <v>2.1522038567493109E-3</v>
      </c>
      <c r="T52" s="12">
        <f t="shared" si="18"/>
        <v>2.1043771043771039E-3</v>
      </c>
      <c r="U52" s="12">
        <f t="shared" si="19"/>
        <v>4.8562548562548552E-3</v>
      </c>
      <c r="V52" s="12">
        <f t="shared" si="20"/>
        <v>4.7348484848484832E-3</v>
      </c>
      <c r="W52" s="12">
        <f t="shared" si="21"/>
        <v>4.4563279857397498E-3</v>
      </c>
      <c r="X52" s="12">
        <f t="shared" si="22"/>
        <v>7.575757575757576E-3</v>
      </c>
      <c r="Y52" s="12">
        <f t="shared" si="23"/>
        <v>7.102272727272727E-3</v>
      </c>
      <c r="Z52" s="12">
        <f t="shared" si="24"/>
        <v>6.6844919786096264E-3</v>
      </c>
      <c r="AA52" s="12">
        <f t="shared" si="25"/>
        <v>1.2626262626262624E-2</v>
      </c>
      <c r="AB52" s="12">
        <f t="shared" si="26"/>
        <v>1.183712121212121E-2</v>
      </c>
    </row>
    <row r="53" spans="1:28">
      <c r="Q53" s="9"/>
      <c r="R53" s="9"/>
    </row>
    <row r="54" spans="1:28">
      <c r="Q54" s="9"/>
      <c r="R54" s="9"/>
    </row>
    <row r="55" spans="1:28">
      <c r="Q55" s="9"/>
      <c r="R55" s="9"/>
    </row>
    <row r="56" spans="1:28">
      <c r="Q56" s="9"/>
      <c r="R56" s="9"/>
    </row>
    <row r="57" spans="1:28">
      <c r="Q57" s="9"/>
      <c r="R57" s="9"/>
    </row>
    <row r="58" spans="1:28">
      <c r="Q58" s="9"/>
      <c r="R58" s="9"/>
    </row>
    <row r="59" spans="1:28">
      <c r="Q59" s="9"/>
      <c r="R59" s="9"/>
    </row>
    <row r="60" spans="1:28">
      <c r="Q60" s="9"/>
      <c r="R60" s="9"/>
    </row>
    <row r="61" spans="1:28">
      <c r="Q61" s="10"/>
      <c r="R61" s="10"/>
    </row>
    <row r="62" spans="1:28">
      <c r="Q62" s="9"/>
      <c r="R62" s="9"/>
    </row>
    <row r="63" spans="1:28">
      <c r="Q63" s="9"/>
      <c r="R63" s="9"/>
    </row>
    <row r="64" spans="1:28">
      <c r="Q64" s="9"/>
      <c r="R64" s="9"/>
    </row>
    <row r="65" spans="17:18">
      <c r="Q65" s="9"/>
      <c r="R65" s="9"/>
    </row>
    <row r="66" spans="17:18">
      <c r="Q66" s="9"/>
      <c r="R66" s="9"/>
    </row>
    <row r="67" spans="17:18">
      <c r="Q67" s="9"/>
      <c r="R67" s="9"/>
    </row>
    <row r="68" spans="17:18">
      <c r="Q68" s="9"/>
      <c r="R68" s="9"/>
    </row>
    <row r="69" spans="17:18">
      <c r="Q69" s="9"/>
      <c r="R69" s="9"/>
    </row>
    <row r="70" spans="17:18">
      <c r="Q70" s="9"/>
      <c r="R70" s="9"/>
    </row>
    <row r="71" spans="17:18">
      <c r="Q71" s="9"/>
      <c r="R71" s="9"/>
    </row>
    <row r="72" spans="17:18">
      <c r="Q72" s="9"/>
      <c r="R72" s="9"/>
    </row>
    <row r="73" spans="17:18">
      <c r="Q73" s="9"/>
      <c r="R73" s="9"/>
    </row>
    <row r="74" spans="17:18">
      <c r="Q74" s="9"/>
      <c r="R74" s="9"/>
    </row>
    <row r="75" spans="17:18">
      <c r="Q75" s="9"/>
      <c r="R75" s="9"/>
    </row>
  </sheetData>
  <mergeCells count="4">
    <mergeCell ref="P2:AB2"/>
    <mergeCell ref="A1:AB1"/>
    <mergeCell ref="A2:H2"/>
    <mergeCell ref="I2:N2"/>
  </mergeCells>
  <phoneticPr fontId="0" type="noConversion"/>
  <printOptions horizontalCentered="1" verticalCentered="1"/>
  <pageMargins left="0.6" right="0.6" top="0" bottom="0" header="0" footer="0"/>
  <pageSetup paperSize="9" scale="79" orientation="landscape" horizontalDpi="300" verticalDpi="3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vitesse d'entraînement</vt:lpstr>
      <vt:lpstr>'tableau vitesse d''entraînement'!Impression_des_titres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DUCHAMP</dc:creator>
  <cp:lastModifiedBy>FABRICE</cp:lastModifiedBy>
  <cp:lastPrinted>2014-10-25T14:02:45Z</cp:lastPrinted>
  <dcterms:created xsi:type="dcterms:W3CDTF">2000-12-14T21:54:46Z</dcterms:created>
  <dcterms:modified xsi:type="dcterms:W3CDTF">2014-10-26T15:41:48Z</dcterms:modified>
</cp:coreProperties>
</file>